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37E998C4-C9E5-D4B9-71C8-EB1FF731991C}"/>
  <workbookPr codeName="ЭтаКнига"/>
  <bookViews>
    <workbookView xWindow="0" yWindow="0" windowWidth="15060" windowHeight="7470" activeTab="1"/>
  </bookViews>
  <sheets>
    <sheet name="Первенство" sheetId="53" r:id="rId1"/>
    <sheet name="ВО" sheetId="56" r:id="rId2"/>
  </sheets>
  <definedNames>
    <definedName name="_xlnm.Print_Area" localSheetId="1">ВО!$A$1:$ID$69</definedName>
    <definedName name="_xlnm.Print_Area" localSheetId="0">Первенство!$A$1:$ID$82</definedName>
  </definedNames>
  <calcPr calcId="125725"/>
</workbook>
</file>

<file path=xl/calcChain.xml><?xml version="1.0" encoding="utf-8"?>
<calcChain xmlns="http://schemas.openxmlformats.org/spreadsheetml/2006/main">
  <c r="IO20" i="56"/>
  <c r="IN20"/>
  <c r="IM20"/>
  <c r="IL20"/>
  <c r="IK20"/>
  <c r="IJ20"/>
  <c r="II20"/>
  <c r="IH20"/>
  <c r="IG20"/>
  <c r="IF20"/>
  <c r="IE20"/>
  <c r="ID20"/>
  <c r="IC20"/>
  <c r="IB20"/>
  <c r="IA20"/>
  <c r="HZ20"/>
  <c r="HY20"/>
  <c r="HX20"/>
  <c r="HW20"/>
  <c r="HV20"/>
  <c r="HU20"/>
  <c r="HT20"/>
  <c r="IP20" s="1"/>
  <c r="HR20"/>
  <c r="HQ20"/>
  <c r="HP20"/>
  <c r="HO20"/>
  <c r="HN20"/>
  <c r="HM20"/>
  <c r="HL20"/>
  <c r="HK20"/>
  <c r="HJ20"/>
  <c r="HI20"/>
  <c r="HH20"/>
  <c r="HG20"/>
  <c r="HF20"/>
  <c r="HE20"/>
  <c r="HD20"/>
  <c r="HC20"/>
  <c r="HB20"/>
  <c r="HA20"/>
  <c r="GZ20"/>
  <c r="GY20"/>
  <c r="GX20"/>
  <c r="GW20"/>
  <c r="HS20" s="1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GA20"/>
  <c r="FZ20"/>
  <c r="GV20" s="1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Y20" s="1"/>
  <c r="EW20"/>
  <c r="EV20"/>
  <c r="ES20"/>
  <c r="ER20"/>
  <c r="EU20" s="1"/>
  <c r="EX20" s="1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DH20"/>
  <c r="DG20"/>
  <c r="DF20"/>
  <c r="DE20"/>
  <c r="DD20"/>
  <c r="DC20"/>
  <c r="DB20"/>
  <c r="DA20"/>
  <c r="CZ20"/>
  <c r="EP20" s="1"/>
  <c r="CX20"/>
  <c r="CW20"/>
  <c r="CV20"/>
  <c r="CU20"/>
  <c r="CT20"/>
  <c r="CS20"/>
  <c r="CR20"/>
  <c r="CQ20"/>
  <c r="CP20"/>
  <c r="CO20"/>
  <c r="CN20"/>
  <c r="CM20"/>
  <c r="CL20"/>
  <c r="CK20"/>
  <c r="CJ20"/>
  <c r="CI20"/>
  <c r="CH20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CY20" s="1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BH20" s="1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AK20" s="1"/>
  <c r="L20"/>
  <c r="IO19"/>
  <c r="IN19"/>
  <c r="IM19"/>
  <c r="IL19"/>
  <c r="IK19"/>
  <c r="IJ19"/>
  <c r="II19"/>
  <c r="IH19"/>
  <c r="IG19"/>
  <c r="IF19"/>
  <c r="IE19"/>
  <c r="ID19"/>
  <c r="IC19"/>
  <c r="IB19"/>
  <c r="IA19"/>
  <c r="HZ19"/>
  <c r="HY19"/>
  <c r="HX19"/>
  <c r="HW19"/>
  <c r="HV19"/>
  <c r="HU19"/>
  <c r="HT19"/>
  <c r="IP19" s="1"/>
  <c r="HR19"/>
  <c r="HQ19"/>
  <c r="HP19"/>
  <c r="HO19"/>
  <c r="HN19"/>
  <c r="HM19"/>
  <c r="HL19"/>
  <c r="HK19"/>
  <c r="HJ19"/>
  <c r="HI19"/>
  <c r="HH19"/>
  <c r="HG19"/>
  <c r="HF19"/>
  <c r="HE19"/>
  <c r="HD19"/>
  <c r="HC19"/>
  <c r="HB19"/>
  <c r="HA19"/>
  <c r="GZ19"/>
  <c r="GY19"/>
  <c r="GX19"/>
  <c r="GW19"/>
  <c r="HS19" s="1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GA19"/>
  <c r="FZ19"/>
  <c r="GV19" s="1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Y19" s="1"/>
  <c r="EW19"/>
  <c r="EV19"/>
  <c r="ES19"/>
  <c r="ER19"/>
  <c r="EU19" s="1"/>
  <c r="EX19" s="1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EP19" s="1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CY19" s="1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BH19" s="1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AK19" s="1"/>
  <c r="L19"/>
  <c r="IO15"/>
  <c r="IN15"/>
  <c r="IM15"/>
  <c r="IL15"/>
  <c r="IK15"/>
  <c r="IJ15"/>
  <c r="II15"/>
  <c r="IH15"/>
  <c r="IG15"/>
  <c r="IF15"/>
  <c r="IE15"/>
  <c r="ID15"/>
  <c r="IC15"/>
  <c r="IB15"/>
  <c r="IA15"/>
  <c r="HZ15"/>
  <c r="HY15"/>
  <c r="HX15"/>
  <c r="HW15"/>
  <c r="HV15"/>
  <c r="HU15"/>
  <c r="HT15"/>
  <c r="IP15" s="1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Y15"/>
  <c r="GX15"/>
  <c r="GW15"/>
  <c r="HS15" s="1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Z15"/>
  <c r="GV15" s="1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Y15" s="1"/>
  <c r="EW15"/>
  <c r="EV15"/>
  <c r="ES15"/>
  <c r="ER15"/>
  <c r="EU15" s="1"/>
  <c r="EX15" s="1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EP15" s="1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CY15" s="1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BH15" s="1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AK15" s="1"/>
  <c r="L15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IP11" s="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HS11" s="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GV11" s="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Y11" s="1"/>
  <c r="EW11"/>
  <c r="EV11"/>
  <c r="ES11"/>
  <c r="ER11"/>
  <c r="EU11" s="1"/>
  <c r="EX11" s="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EP11" s="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CY11" s="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BH11" s="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AK11" s="1"/>
  <c r="L11"/>
  <c r="IO10"/>
  <c r="IN10"/>
  <c r="IM10"/>
  <c r="IL10"/>
  <c r="IK10"/>
  <c r="IJ10"/>
  <c r="II10"/>
  <c r="IH10"/>
  <c r="IG10"/>
  <c r="IF10"/>
  <c r="IE10"/>
  <c r="ID10"/>
  <c r="IC10"/>
  <c r="IB10"/>
  <c r="IA10"/>
  <c r="HZ10"/>
  <c r="HY10"/>
  <c r="HX10"/>
  <c r="HW10"/>
  <c r="HV10"/>
  <c r="HU10"/>
  <c r="HT10"/>
  <c r="IP10" s="1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HS10" s="1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GV10" s="1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Y10" s="1"/>
  <c r="EW10"/>
  <c r="EV10"/>
  <c r="ES10"/>
  <c r="ER10"/>
  <c r="EU10" s="1"/>
  <c r="EX10" s="1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EP10" s="1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CY10" s="1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BH10" s="1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AK10" s="1"/>
  <c r="L10"/>
  <c r="IQ5"/>
  <c r="IO33" i="53"/>
  <c r="IN33"/>
  <c r="IM33"/>
  <c r="IL33"/>
  <c r="IK33"/>
  <c r="IJ33"/>
  <c r="II33"/>
  <c r="IH33"/>
  <c r="IG33"/>
  <c r="IF33"/>
  <c r="IE33"/>
  <c r="ID33"/>
  <c r="IC33"/>
  <c r="IB33"/>
  <c r="IA33"/>
  <c r="HZ33"/>
  <c r="HY33"/>
  <c r="HX33"/>
  <c r="HW33"/>
  <c r="HV33"/>
  <c r="HU33"/>
  <c r="HT33"/>
  <c r="IP33" s="1"/>
  <c r="HR33"/>
  <c r="HQ33"/>
  <c r="HP33"/>
  <c r="HO33"/>
  <c r="HN33"/>
  <c r="HM33"/>
  <c r="HL33"/>
  <c r="HK33"/>
  <c r="HJ33"/>
  <c r="HI33"/>
  <c r="HH33"/>
  <c r="HG33"/>
  <c r="HF33"/>
  <c r="HE33"/>
  <c r="HD33"/>
  <c r="HC33"/>
  <c r="HB33"/>
  <c r="HA33"/>
  <c r="GZ33"/>
  <c r="GY33"/>
  <c r="GX33"/>
  <c r="GW33"/>
  <c r="HS33" s="1"/>
  <c r="GU33"/>
  <c r="GT33"/>
  <c r="GS33"/>
  <c r="GR33"/>
  <c r="GQ33"/>
  <c r="GP33"/>
  <c r="GO33"/>
  <c r="GN33"/>
  <c r="GM33"/>
  <c r="GL33"/>
  <c r="GK33"/>
  <c r="GJ33"/>
  <c r="GI33"/>
  <c r="GH33"/>
  <c r="GG33"/>
  <c r="GF33"/>
  <c r="GE33"/>
  <c r="GD33"/>
  <c r="GC33"/>
  <c r="GB33"/>
  <c r="GA33"/>
  <c r="FZ33"/>
  <c r="GV33" s="1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Y33" s="1"/>
  <c r="EW33"/>
  <c r="EV33"/>
  <c r="ES33"/>
  <c r="ER33"/>
  <c r="EU33" s="1"/>
  <c r="EX33" s="1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EP33" s="1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CY33" s="1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BH33" s="1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AK33" s="1"/>
  <c r="L33"/>
  <c r="IO32"/>
  <c r="IN32"/>
  <c r="IM32"/>
  <c r="IL32"/>
  <c r="IK32"/>
  <c r="IJ32"/>
  <c r="II32"/>
  <c r="IH32"/>
  <c r="IG32"/>
  <c r="IF32"/>
  <c r="IE32"/>
  <c r="ID32"/>
  <c r="IC32"/>
  <c r="IB32"/>
  <c r="IA32"/>
  <c r="HZ32"/>
  <c r="HY32"/>
  <c r="HX32"/>
  <c r="HW32"/>
  <c r="HV32"/>
  <c r="HU32"/>
  <c r="HT32"/>
  <c r="IP32" s="1"/>
  <c r="HR32"/>
  <c r="HQ32"/>
  <c r="HP32"/>
  <c r="HO32"/>
  <c r="HN32"/>
  <c r="HM32"/>
  <c r="HL32"/>
  <c r="HK32"/>
  <c r="HJ32"/>
  <c r="HI32"/>
  <c r="HH32"/>
  <c r="HG32"/>
  <c r="HF32"/>
  <c r="HE32"/>
  <c r="HD32"/>
  <c r="HC32"/>
  <c r="HB32"/>
  <c r="HA32"/>
  <c r="GZ32"/>
  <c r="GY32"/>
  <c r="GX32"/>
  <c r="GW32"/>
  <c r="HS32" s="1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GV32" s="1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Y32" s="1"/>
  <c r="EW32"/>
  <c r="EV32"/>
  <c r="ES32"/>
  <c r="ER32"/>
  <c r="EU32" s="1"/>
  <c r="EX32" s="1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EP32" s="1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CY32" s="1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BH32" s="1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AK32" s="1"/>
  <c r="L32"/>
  <c r="IO26"/>
  <c r="IN26"/>
  <c r="IM26"/>
  <c r="IL26"/>
  <c r="IK26"/>
  <c r="IJ26"/>
  <c r="II26"/>
  <c r="IH26"/>
  <c r="IG26"/>
  <c r="IF26"/>
  <c r="IE26"/>
  <c r="ID26"/>
  <c r="IC26"/>
  <c r="IB26"/>
  <c r="IA26"/>
  <c r="HZ26"/>
  <c r="HY26"/>
  <c r="HX26"/>
  <c r="HW26"/>
  <c r="HV26"/>
  <c r="HU26"/>
  <c r="HT26"/>
  <c r="IP26" s="1"/>
  <c r="HR26"/>
  <c r="HQ26"/>
  <c r="HP26"/>
  <c r="HO26"/>
  <c r="HN26"/>
  <c r="HM26"/>
  <c r="HL26"/>
  <c r="HK26"/>
  <c r="HJ26"/>
  <c r="HI26"/>
  <c r="HH26"/>
  <c r="HG26"/>
  <c r="HF26"/>
  <c r="HE26"/>
  <c r="HD26"/>
  <c r="HC26"/>
  <c r="HB26"/>
  <c r="HA26"/>
  <c r="GZ26"/>
  <c r="GY26"/>
  <c r="GX26"/>
  <c r="GW26"/>
  <c r="HS26" s="1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GA26"/>
  <c r="FZ26"/>
  <c r="GV26" s="1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Y26" s="1"/>
  <c r="EW26"/>
  <c r="EV26"/>
  <c r="ES26"/>
  <c r="ER26"/>
  <c r="EU26" s="1"/>
  <c r="EX26" s="1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EP26" s="1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CY26" s="1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BH26" s="1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AK26" s="1"/>
  <c r="L26"/>
  <c r="IO25"/>
  <c r="IN25"/>
  <c r="IM25"/>
  <c r="IL25"/>
  <c r="IK25"/>
  <c r="IJ25"/>
  <c r="II25"/>
  <c r="IH25"/>
  <c r="IG25"/>
  <c r="IF25"/>
  <c r="IE25"/>
  <c r="ID25"/>
  <c r="IC25"/>
  <c r="IB25"/>
  <c r="IA25"/>
  <c r="HZ25"/>
  <c r="HY25"/>
  <c r="HX25"/>
  <c r="HW25"/>
  <c r="HV25"/>
  <c r="HU25"/>
  <c r="HT25"/>
  <c r="IP25" s="1"/>
  <c r="HR25"/>
  <c r="HQ25"/>
  <c r="HP25"/>
  <c r="HO25"/>
  <c r="HN25"/>
  <c r="HM25"/>
  <c r="HL25"/>
  <c r="HK25"/>
  <c r="HJ25"/>
  <c r="HI25"/>
  <c r="HH25"/>
  <c r="HG25"/>
  <c r="HF25"/>
  <c r="HE25"/>
  <c r="HD25"/>
  <c r="HC25"/>
  <c r="HB25"/>
  <c r="HA25"/>
  <c r="GZ25"/>
  <c r="GY25"/>
  <c r="GX25"/>
  <c r="GW25"/>
  <c r="HS25" s="1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GA25"/>
  <c r="FZ25"/>
  <c r="GV25" s="1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Y25" s="1"/>
  <c r="EW25"/>
  <c r="EV25"/>
  <c r="ES25"/>
  <c r="ER25"/>
  <c r="EU25" s="1"/>
  <c r="EX25" s="1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EP25" s="1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CY25" s="1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BH25" s="1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AK25" s="1"/>
  <c r="L25"/>
  <c r="IO24"/>
  <c r="IN24"/>
  <c r="IM24"/>
  <c r="IL24"/>
  <c r="IK24"/>
  <c r="IJ24"/>
  <c r="II24"/>
  <c r="IH24"/>
  <c r="IG24"/>
  <c r="IF24"/>
  <c r="IE24"/>
  <c r="ID24"/>
  <c r="IC24"/>
  <c r="IB24"/>
  <c r="IA24"/>
  <c r="HZ24"/>
  <c r="HY24"/>
  <c r="HX24"/>
  <c r="HW24"/>
  <c r="HV24"/>
  <c r="HU24"/>
  <c r="HT24"/>
  <c r="IP24" s="1"/>
  <c r="HR24"/>
  <c r="HQ24"/>
  <c r="HP24"/>
  <c r="HO24"/>
  <c r="HN24"/>
  <c r="HM24"/>
  <c r="HL24"/>
  <c r="HK24"/>
  <c r="HJ24"/>
  <c r="HI24"/>
  <c r="HH24"/>
  <c r="HG24"/>
  <c r="HF24"/>
  <c r="HE24"/>
  <c r="HD24"/>
  <c r="HC24"/>
  <c r="HB24"/>
  <c r="HA24"/>
  <c r="GZ24"/>
  <c r="GY24"/>
  <c r="GX24"/>
  <c r="GW24"/>
  <c r="HS24" s="1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GA24"/>
  <c r="FZ24"/>
  <c r="GV24" s="1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Y24" s="1"/>
  <c r="EW24"/>
  <c r="EV24"/>
  <c r="ES24"/>
  <c r="ER24"/>
  <c r="EU24" s="1"/>
  <c r="EX24" s="1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H24"/>
  <c r="DG24"/>
  <c r="DF24"/>
  <c r="DE24"/>
  <c r="DD24"/>
  <c r="DC24"/>
  <c r="DB24"/>
  <c r="DA24"/>
  <c r="CZ24"/>
  <c r="EP24" s="1"/>
  <c r="CX24"/>
  <c r="CW24"/>
  <c r="CV24"/>
  <c r="CU24"/>
  <c r="CT24"/>
  <c r="CS24"/>
  <c r="CR24"/>
  <c r="CQ24"/>
  <c r="CP24"/>
  <c r="CO24"/>
  <c r="CN24"/>
  <c r="CM24"/>
  <c r="CL24"/>
  <c r="CK24"/>
  <c r="CJ24"/>
  <c r="CI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CY24" s="1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BH24" s="1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AK24" s="1"/>
  <c r="L24"/>
  <c r="IO23"/>
  <c r="IN23"/>
  <c r="IM23"/>
  <c r="IL23"/>
  <c r="IK23"/>
  <c r="IJ23"/>
  <c r="II23"/>
  <c r="IH23"/>
  <c r="IG23"/>
  <c r="IF23"/>
  <c r="IE23"/>
  <c r="ID23"/>
  <c r="IC23"/>
  <c r="IB23"/>
  <c r="IA23"/>
  <c r="HZ23"/>
  <c r="HY23"/>
  <c r="HX23"/>
  <c r="HW23"/>
  <c r="HV23"/>
  <c r="HU23"/>
  <c r="HT23"/>
  <c r="IP23" s="1"/>
  <c r="HR23"/>
  <c r="HQ23"/>
  <c r="HP23"/>
  <c r="HO23"/>
  <c r="HN23"/>
  <c r="HM23"/>
  <c r="HL23"/>
  <c r="HK23"/>
  <c r="HJ23"/>
  <c r="HI23"/>
  <c r="HH23"/>
  <c r="HG23"/>
  <c r="HF23"/>
  <c r="HE23"/>
  <c r="HD23"/>
  <c r="HC23"/>
  <c r="HB23"/>
  <c r="HA23"/>
  <c r="GZ23"/>
  <c r="GY23"/>
  <c r="GX23"/>
  <c r="GW23"/>
  <c r="HS23" s="1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GA23"/>
  <c r="FZ23"/>
  <c r="GV23" s="1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Y23" s="1"/>
  <c r="EW23"/>
  <c r="EV23"/>
  <c r="ES23"/>
  <c r="ER23"/>
  <c r="EU23" s="1"/>
  <c r="EX23" s="1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DH23"/>
  <c r="DG23"/>
  <c r="DF23"/>
  <c r="DE23"/>
  <c r="DD23"/>
  <c r="DC23"/>
  <c r="DB23"/>
  <c r="DA23"/>
  <c r="CZ23"/>
  <c r="EP23" s="1"/>
  <c r="CX23"/>
  <c r="CW23"/>
  <c r="CV23"/>
  <c r="CU23"/>
  <c r="CT23"/>
  <c r="CS23"/>
  <c r="CR23"/>
  <c r="CQ23"/>
  <c r="CP23"/>
  <c r="CO23"/>
  <c r="CN23"/>
  <c r="CM23"/>
  <c r="CL23"/>
  <c r="CK23"/>
  <c r="CJ23"/>
  <c r="CI23"/>
  <c r="CH23"/>
  <c r="CG23"/>
  <c r="CF23"/>
  <c r="CE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CY23" s="1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BH23" s="1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AK23" s="1"/>
  <c r="L23"/>
  <c r="IO19"/>
  <c r="IN19"/>
  <c r="IM19"/>
  <c r="IL19"/>
  <c r="IK19"/>
  <c r="IJ19"/>
  <c r="II19"/>
  <c r="IH19"/>
  <c r="IG19"/>
  <c r="IF19"/>
  <c r="IE19"/>
  <c r="ID19"/>
  <c r="IC19"/>
  <c r="IB19"/>
  <c r="IA19"/>
  <c r="HZ19"/>
  <c r="HY19"/>
  <c r="HX19"/>
  <c r="HW19"/>
  <c r="HV19"/>
  <c r="HU19"/>
  <c r="HT19"/>
  <c r="IP19" s="1"/>
  <c r="HR19"/>
  <c r="HQ19"/>
  <c r="HP19"/>
  <c r="HO19"/>
  <c r="HN19"/>
  <c r="HM19"/>
  <c r="HL19"/>
  <c r="HK19"/>
  <c r="HJ19"/>
  <c r="HI19"/>
  <c r="HH19"/>
  <c r="HG19"/>
  <c r="HF19"/>
  <c r="HE19"/>
  <c r="HD19"/>
  <c r="HC19"/>
  <c r="HB19"/>
  <c r="HA19"/>
  <c r="GZ19"/>
  <c r="GY19"/>
  <c r="GX19"/>
  <c r="GW19"/>
  <c r="HS19" s="1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GA19"/>
  <c r="FZ19"/>
  <c r="GV19" s="1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Y19" s="1"/>
  <c r="EW19"/>
  <c r="EV19"/>
  <c r="ES19"/>
  <c r="ER19"/>
  <c r="EU19" s="1"/>
  <c r="EX19" s="1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DH19"/>
  <c r="DG19"/>
  <c r="DF19"/>
  <c r="DE19"/>
  <c r="DD19"/>
  <c r="DC19"/>
  <c r="DB19"/>
  <c r="DA19"/>
  <c r="CZ19"/>
  <c r="EP19" s="1"/>
  <c r="CX19"/>
  <c r="CW19"/>
  <c r="CV19"/>
  <c r="CU19"/>
  <c r="CT19"/>
  <c r="CS19"/>
  <c r="CR19"/>
  <c r="CQ19"/>
  <c r="CP19"/>
  <c r="CO19"/>
  <c r="CN19"/>
  <c r="CM19"/>
  <c r="CL19"/>
  <c r="CK19"/>
  <c r="CJ19"/>
  <c r="CI19"/>
  <c r="CH19"/>
  <c r="CG19"/>
  <c r="CF19"/>
  <c r="CE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CY19" s="1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BH19" s="1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AK19" s="1"/>
  <c r="L19"/>
  <c r="IO18"/>
  <c r="IN18"/>
  <c r="IM18"/>
  <c r="IL18"/>
  <c r="IK18"/>
  <c r="IJ18"/>
  <c r="II18"/>
  <c r="IH18"/>
  <c r="IG18"/>
  <c r="IF18"/>
  <c r="IE18"/>
  <c r="ID18"/>
  <c r="IC18"/>
  <c r="IB18"/>
  <c r="IA18"/>
  <c r="HZ18"/>
  <c r="HY18"/>
  <c r="HX18"/>
  <c r="HW18"/>
  <c r="HV18"/>
  <c r="HU18"/>
  <c r="HT18"/>
  <c r="IP18" s="1"/>
  <c r="HR18"/>
  <c r="HQ18"/>
  <c r="HP18"/>
  <c r="HO18"/>
  <c r="HN18"/>
  <c r="HM18"/>
  <c r="HL18"/>
  <c r="HK18"/>
  <c r="HJ18"/>
  <c r="HI18"/>
  <c r="HH18"/>
  <c r="HG18"/>
  <c r="HF18"/>
  <c r="HE18"/>
  <c r="HD18"/>
  <c r="HC18"/>
  <c r="HB18"/>
  <c r="HA18"/>
  <c r="GZ18"/>
  <c r="GY18"/>
  <c r="GX18"/>
  <c r="GW18"/>
  <c r="HS18" s="1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GV18" s="1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Y18" s="1"/>
  <c r="EW18"/>
  <c r="EV18"/>
  <c r="ES18"/>
  <c r="ER18"/>
  <c r="EU18" s="1"/>
  <c r="EX18" s="1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DH18"/>
  <c r="DG18"/>
  <c r="DF18"/>
  <c r="DE18"/>
  <c r="DD18"/>
  <c r="DC18"/>
  <c r="DB18"/>
  <c r="DA18"/>
  <c r="CZ18"/>
  <c r="EP18" s="1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CY18" s="1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BH18" s="1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AK18" s="1"/>
  <c r="L18"/>
  <c r="IQ5" l="1"/>
  <c r="HT17"/>
  <c r="IP17" s="1"/>
  <c r="IO17"/>
  <c r="IN17"/>
  <c r="IM17"/>
  <c r="IL17"/>
  <c r="IK17"/>
  <c r="IJ17"/>
  <c r="II17"/>
  <c r="IH17"/>
  <c r="IG17"/>
  <c r="IF17"/>
  <c r="IE17"/>
  <c r="ID17"/>
  <c r="IC17"/>
  <c r="IB17"/>
  <c r="IA17"/>
  <c r="HZ17"/>
  <c r="HY17"/>
  <c r="HX17"/>
  <c r="HW17"/>
  <c r="HV17"/>
  <c r="HU17"/>
  <c r="GW17"/>
  <c r="HS17" s="1"/>
  <c r="HR17"/>
  <c r="HQ17"/>
  <c r="HP17"/>
  <c r="HO17"/>
  <c r="HN17"/>
  <c r="HM17"/>
  <c r="HL17"/>
  <c r="HK17"/>
  <c r="HJ17"/>
  <c r="HI17"/>
  <c r="HH17"/>
  <c r="HG17"/>
  <c r="HF17"/>
  <c r="HE17"/>
  <c r="HD17"/>
  <c r="HC17"/>
  <c r="HB17"/>
  <c r="HA17"/>
  <c r="GZ17"/>
  <c r="GY17"/>
  <c r="GX17"/>
  <c r="FZ17"/>
  <c r="GV17" s="1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C17"/>
  <c r="FY17" s="1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ER17"/>
  <c r="EU17" s="1"/>
  <c r="EX17" s="1"/>
  <c r="EW17"/>
  <c r="EV17"/>
  <c r="ES17"/>
  <c r="CZ17"/>
  <c r="EP17" s="1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BI17"/>
  <c r="CY17" s="1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AL17"/>
  <c r="BH17" s="1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O17"/>
  <c r="AK17" s="1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L17"/>
  <c r="HT16"/>
  <c r="IP16" s="1"/>
  <c r="IO16"/>
  <c r="IN16"/>
  <c r="IM16"/>
  <c r="IL16"/>
  <c r="IK16"/>
  <c r="IJ16"/>
  <c r="II16"/>
  <c r="IH16"/>
  <c r="IG16"/>
  <c r="IF16"/>
  <c r="IE16"/>
  <c r="ID16"/>
  <c r="IC16"/>
  <c r="IB16"/>
  <c r="IA16"/>
  <c r="HZ16"/>
  <c r="HY16"/>
  <c r="HX16"/>
  <c r="HW16"/>
  <c r="HV16"/>
  <c r="HU16"/>
  <c r="GW16"/>
  <c r="HS16" s="1"/>
  <c r="HR16"/>
  <c r="HQ16"/>
  <c r="HP16"/>
  <c r="HO16"/>
  <c r="HN16"/>
  <c r="HM16"/>
  <c r="HL16"/>
  <c r="HK16"/>
  <c r="HJ16"/>
  <c r="HI16"/>
  <c r="HH16"/>
  <c r="HG16"/>
  <c r="HF16"/>
  <c r="HE16"/>
  <c r="HD16"/>
  <c r="HC16"/>
  <c r="HB16"/>
  <c r="HA16"/>
  <c r="GZ16"/>
  <c r="GY16"/>
  <c r="GX16"/>
  <c r="FZ16"/>
  <c r="GV16" s="1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C16"/>
  <c r="FY16" s="1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ER16"/>
  <c r="EU16" s="1"/>
  <c r="EX16" s="1"/>
  <c r="EW16"/>
  <c r="EV16"/>
  <c r="ES16"/>
  <c r="CZ16"/>
  <c r="EP16" s="1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BI16"/>
  <c r="CY16" s="1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AL16"/>
  <c r="BH16" s="1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O16"/>
  <c r="AK16" s="1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L16"/>
  <c r="HT15"/>
  <c r="IP15" s="1"/>
  <c r="IO15"/>
  <c r="IN15"/>
  <c r="IM15"/>
  <c r="IL15"/>
  <c r="IK15"/>
  <c r="IJ15"/>
  <c r="II15"/>
  <c r="IH15"/>
  <c r="IG15"/>
  <c r="IF15"/>
  <c r="IE15"/>
  <c r="ID15"/>
  <c r="IC15"/>
  <c r="IB15"/>
  <c r="IA15"/>
  <c r="HZ15"/>
  <c r="HY15"/>
  <c r="HX15"/>
  <c r="HW15"/>
  <c r="HV15"/>
  <c r="HU15"/>
  <c r="GW15"/>
  <c r="HS15" s="1"/>
  <c r="HR15"/>
  <c r="HQ15"/>
  <c r="HP15"/>
  <c r="HO15"/>
  <c r="HN15"/>
  <c r="HM15"/>
  <c r="HL15"/>
  <c r="HK15"/>
  <c r="HJ15"/>
  <c r="HI15"/>
  <c r="HH15"/>
  <c r="HG15"/>
  <c r="HF15"/>
  <c r="HE15"/>
  <c r="HD15"/>
  <c r="HC15"/>
  <c r="HB15"/>
  <c r="HA15"/>
  <c r="GZ15"/>
  <c r="GY15"/>
  <c r="GX15"/>
  <c r="FZ15"/>
  <c r="GV15" s="1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C15"/>
  <c r="FY15" s="1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ER15"/>
  <c r="EU15" s="1"/>
  <c r="EX15" s="1"/>
  <c r="EW15"/>
  <c r="EV15"/>
  <c r="ES15"/>
  <c r="CZ15"/>
  <c r="EP15" s="1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BI15"/>
  <c r="CY15" s="1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AL15"/>
  <c r="BH15" s="1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O15"/>
  <c r="AK15" s="1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L15"/>
  <c r="HT11"/>
  <c r="IP11" s="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GW11"/>
  <c r="HS11" s="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FZ11"/>
  <c r="GV11" s="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C11"/>
  <c r="FY11" s="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ER11"/>
  <c r="EU11" s="1"/>
  <c r="EX11" s="1"/>
  <c r="EW11"/>
  <c r="EV11"/>
  <c r="ES11"/>
  <c r="CZ11"/>
  <c r="EP11" s="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BI11"/>
  <c r="CY11" s="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AL11"/>
  <c r="BH11" s="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O11"/>
  <c r="AK11" s="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L11"/>
  <c r="HT10"/>
  <c r="IP10" s="1"/>
  <c r="IO10"/>
  <c r="IN10"/>
  <c r="IM10"/>
  <c r="IL10"/>
  <c r="IK10"/>
  <c r="IJ10"/>
  <c r="II10"/>
  <c r="IH10"/>
  <c r="IG10"/>
  <c r="IF10"/>
  <c r="IE10"/>
  <c r="ID10"/>
  <c r="IC10"/>
  <c r="IB10"/>
  <c r="IA10"/>
  <c r="HZ10"/>
  <c r="HY10"/>
  <c r="HX10"/>
  <c r="HW10"/>
  <c r="HV10"/>
  <c r="HU10"/>
  <c r="GW10"/>
  <c r="HS10" s="1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FZ10"/>
  <c r="GV10" s="1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C10"/>
  <c r="FY10" s="1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ER10"/>
  <c r="EU10" s="1"/>
  <c r="EX10" s="1"/>
  <c r="EW10"/>
  <c r="EV10"/>
  <c r="ES10"/>
  <c r="CZ10"/>
  <c r="EP10" s="1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BI10"/>
  <c r="CY10" s="1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AL10"/>
  <c r="BH10" s="1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O10"/>
  <c r="AK10" s="1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L10"/>
</calcChain>
</file>

<file path=xl/sharedStrings.xml><?xml version="1.0" encoding="utf-8"?>
<sst xmlns="http://schemas.openxmlformats.org/spreadsheetml/2006/main" count="167" uniqueCount="82">
  <si>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</si>
  <si>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</si>
  <si>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</si>
  <si>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</si>
  <si>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</si>
  <si>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</si>
  <si>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</si>
  <si>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</si>
  <si>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</si>
  <si>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</si>
  <si>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</si>
  <si>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</si>
  <si>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</si>
  <si>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</si>
  <si>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</si>
  <si>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</si>
  <si>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</si>
  <si>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</si>
  <si>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</si>
  <si>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</si>
  <si>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</si>
  <si>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Сумма очков             </t>
  </si>
  <si>
    <t>ОЧКИ</t>
  </si>
  <si>
    <t>МЕСТО</t>
  </si>
  <si>
    <t>Наименование команды (клуба)</t>
  </si>
  <si>
    <t>Фамилия, Имя участника</t>
  </si>
  <si>
    <t>1-й заезд</t>
  </si>
  <si>
    <t>2-й заезд</t>
  </si>
  <si>
    <t>Главный секретарь соревнований</t>
  </si>
  <si>
    <t>ПРОТОКОЛ  КОМАНДНОГО  ЗАЧЕТА.</t>
  </si>
  <si>
    <t>Класс</t>
  </si>
  <si>
    <t>КОМАНДНЫЙ ЗАЧЕТ (0910291811Л)</t>
  </si>
  <si>
    <t xml:space="preserve">Первенство Центрального Федерального округа по мотокроссу 2017 года - I-й этап.                                                                                    </t>
  </si>
  <si>
    <t>г. Ковров, Владимирская область.                                                                                                                                                                                                                                       05 - 08 мая 2017 года.</t>
  </si>
  <si>
    <t>Московская область</t>
  </si>
  <si>
    <t>"Сборная ДОСААФ России - СШОР МО № 1"</t>
  </si>
  <si>
    <t>Орешкин Елисей</t>
  </si>
  <si>
    <t>Полежаев Артем</t>
  </si>
  <si>
    <t>Лебедев Михаил</t>
  </si>
  <si>
    <t>Скоробогатов Егор</t>
  </si>
  <si>
    <t>Фролов Егор</t>
  </si>
  <si>
    <t>Федоров Александр</t>
  </si>
  <si>
    <t>Гаврилов Кирилл</t>
  </si>
  <si>
    <t>125 "2Т"</t>
  </si>
  <si>
    <t>125 "4Т"</t>
  </si>
  <si>
    <t>Галицкий Арсений</t>
  </si>
  <si>
    <t>"Сборная ДОСААФ России - СШОР МО № 2"</t>
  </si>
  <si>
    <t>Лещенков Артем</t>
  </si>
  <si>
    <t>Антохин Егор</t>
  </si>
  <si>
    <t>Герасимов Игорь</t>
  </si>
  <si>
    <t>Алесенко Иван</t>
  </si>
  <si>
    <t>Жмылев Дмитрий</t>
  </si>
  <si>
    <t>Зорин Алексей</t>
  </si>
  <si>
    <t>Шукаев Арсений</t>
  </si>
  <si>
    <t>г. Белгород</t>
  </si>
  <si>
    <t>"Сборная Белгородской области - Белогорье".</t>
  </si>
  <si>
    <t>Косов Дмитрий</t>
  </si>
  <si>
    <t>Жидков Богдан</t>
  </si>
  <si>
    <t>Евлашкин Кирилл</t>
  </si>
  <si>
    <t>Есин Степан</t>
  </si>
  <si>
    <t>Локтев Никита</t>
  </si>
  <si>
    <t>Иконников Федор</t>
  </si>
  <si>
    <t>Илюхин Илья</t>
  </si>
  <si>
    <t>Куцубин Артем</t>
  </si>
  <si>
    <t>Хахалев Владимир</t>
  </si>
  <si>
    <t xml:space="preserve">судья Всероссийской категории:                                                               Э. А. Иванов  (г. Кострома; свидетельство МФР А 165)                                                 </t>
  </si>
  <si>
    <t>судья Всероссийской категории:                                                   А. Ю. Иванов (г. Москва; свидетельство МФР А 105; FIM 11245)</t>
  </si>
  <si>
    <t xml:space="preserve">Чемпионат и Первенство Владимирской области по мотокроссу 2017 года - II-й этап.                                                                                    </t>
  </si>
  <si>
    <t>г. Ковров, Владимирская область</t>
  </si>
  <si>
    <t>СК "Мотодром"</t>
  </si>
  <si>
    <t>Рыбаков Семен</t>
  </si>
  <si>
    <t>Гусев Данила</t>
  </si>
  <si>
    <t>Животовский Роман</t>
  </si>
  <si>
    <t>Гусев Георгий</t>
  </si>
  <si>
    <t>Зверев Александр</t>
  </si>
  <si>
    <t>Леонтьев Даниил</t>
  </si>
  <si>
    <t>Гойда Александр</t>
  </si>
  <si>
    <t>Молодцов Юрий</t>
  </si>
  <si>
    <t>Андреев Дмитрий</t>
  </si>
  <si>
    <t>Малышев Владислав</t>
  </si>
  <si>
    <t>Барыкин Александр</t>
  </si>
  <si>
    <t>125 "М"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</si>
</sst>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Arial"/>
      <family val="2"/>
      <charset val="204"/>
    </font>
    <font>
      <b/>
      <sz val="11"/>
      <name val="Cambria"/>
      <family val="1"/>
      <charset val="204"/>
    </font>
    <font>
      <sz val="10"/>
      <name val="Cambria"/>
      <family val="1"/>
      <charset val="204"/>
    </font>
    <font>
      <sz val="11"/>
      <name val="Cambria"/>
      <family val="1"/>
      <charset val="204"/>
    </font>
    <font>
      <b/>
      <sz val="10"/>
      <name val="Cambria"/>
      <family val="1"/>
      <charset val="204"/>
    </font>
    <font>
      <sz val="28"/>
      <name val="Cambria"/>
      <family val="1"/>
      <charset val="204"/>
    </font>
    <font>
      <b/>
      <i/>
      <sz val="28"/>
      <name val="Cambria"/>
      <family val="1"/>
      <charset val="204"/>
    </font>
    <font>
      <b/>
      <sz val="28"/>
      <name val="Cambria"/>
      <family val="1"/>
      <charset val="204"/>
    </font>
    <font>
      <b/>
      <i/>
      <sz val="16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9"/>
      <name val="Cambria"/>
      <family val="1"/>
      <charset val="204"/>
    </font>
    <font>
      <sz val="9"/>
      <name val="Cambria"/>
      <family val="1"/>
      <charset val="204"/>
    </font>
    <font>
      <sz val="35"/>
      <color indexed="63"/>
      <name val="Cambria"/>
      <family val="1"/>
      <charset val="204"/>
    </font>
    <font>
      <sz val="35"/>
      <name val="Arial"/>
      <family val="2"/>
      <charset val="204"/>
    </font>
    <font>
      <sz val="35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Protection="1">
      <protection locked="0" hidden="1"/>
    </xf>
    <xf numFmtId="0" fontId="3" fillId="0" borderId="0" xfId="0" applyFont="1" applyProtection="1">
      <protection locked="0" hidden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2" borderId="0" xfId="0" applyFont="1" applyFill="1" applyProtection="1">
      <protection locked="0"/>
    </xf>
    <xf numFmtId="0" fontId="15" fillId="0" borderId="0" xfId="0" applyFont="1"/>
    <xf numFmtId="0" fontId="15" fillId="0" borderId="0" xfId="0" applyFont="1" applyAlignment="1" applyProtection="1">
      <alignment horizontal="left"/>
      <protection locked="0"/>
    </xf>
    <xf numFmtId="0" fontId="16" fillId="2" borderId="0" xfId="0" applyFont="1" applyFill="1" applyProtection="1">
      <protection locked="0"/>
    </xf>
    <xf numFmtId="0" fontId="16" fillId="0" borderId="0" xfId="0" applyFont="1"/>
    <xf numFmtId="0" fontId="16" fillId="0" borderId="0" xfId="0" applyFont="1" applyAlignment="1" applyProtection="1">
      <alignment horizontal="left"/>
      <protection locked="0"/>
    </xf>
    <xf numFmtId="0" fontId="17" fillId="2" borderId="0" xfId="0" applyFont="1" applyFill="1" applyAlignment="1">
      <alignment horizontal="left"/>
    </xf>
    <xf numFmtId="0" fontId="17" fillId="0" borderId="0" xfId="0" applyFont="1" applyProtection="1">
      <protection locked="0"/>
    </xf>
    <xf numFmtId="0" fontId="17" fillId="0" borderId="0" xfId="0" applyFont="1"/>
    <xf numFmtId="0" fontId="17" fillId="0" borderId="0" xfId="0" applyFont="1" applyAlignment="1" applyProtection="1">
      <alignment horizontal="left"/>
      <protection locked="0"/>
    </xf>
    <xf numFmtId="0" fontId="17" fillId="2" borderId="0" xfId="0" applyFont="1" applyFill="1" applyAlignment="1"/>
    <xf numFmtId="0" fontId="9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3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885825</xdr:colOff>
      <xdr:row>0</xdr:row>
      <xdr:rowOff>238125</xdr:rowOff>
    </xdr:from>
    <xdr:to>
      <xdr:col>9</xdr:col>
      <xdr:colOff>685800</xdr:colOff>
      <xdr:row>1</xdr:row>
      <xdr:rowOff>457200</xdr:rowOff>
    </xdr:to>
    <xdr:pic>
      <xdr:nvPicPr>
        <xdr:cNvPr id="2049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88550" y="238125"/>
          <a:ext cx="24098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666750</xdr:colOff>
      <xdr:row>36</xdr:row>
      <xdr:rowOff>219075</xdr:rowOff>
    </xdr:from>
    <xdr:to>
      <xdr:col>9</xdr:col>
      <xdr:colOff>714375</xdr:colOff>
      <xdr:row>37</xdr:row>
      <xdr:rowOff>209550</xdr:rowOff>
    </xdr:to>
    <xdr:pic>
      <xdr:nvPicPr>
        <xdr:cNvPr id="2050" name="Рисунок 8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97625" y="19888200"/>
          <a:ext cx="6029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2819400</xdr:colOff>
      <xdr:row>36</xdr:row>
      <xdr:rowOff>190500</xdr:rowOff>
    </xdr:from>
    <xdr:to>
      <xdr:col>4</xdr:col>
      <xdr:colOff>2857500</xdr:colOff>
      <xdr:row>37</xdr:row>
      <xdr:rowOff>238125</xdr:rowOff>
    </xdr:to>
    <xdr:pic>
      <xdr:nvPicPr>
        <xdr:cNvPr id="2051" name="Рисунок 9" descr="logo-foot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0"/>
        </a:blip>
        <a:srcRect/>
        <a:stretch>
          <a:fillRect/>
        </a:stretch>
      </xdr:blipFill>
      <xdr:spPr bwMode="auto">
        <a:xfrm>
          <a:off x="12563475" y="19859625"/>
          <a:ext cx="5429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3405188</xdr:colOff>
      <xdr:row>0</xdr:row>
      <xdr:rowOff>238125</xdr:rowOff>
    </xdr:from>
    <xdr:to>
      <xdr:col>7</xdr:col>
      <xdr:colOff>452437</xdr:colOff>
      <xdr:row>1</xdr:row>
      <xdr:rowOff>238125</xdr:rowOff>
    </xdr:to>
    <xdr:sp macro="" textlink="">
      <xdr:nvSpPr>
        <xdr:cNvPr id="11" name="WordArt 1"/>
        <xdr:cNvSpPr>
          <a:spLocks noChangeArrowheads="1" noChangeShapeType="1" noTextEdit="1"/>
        </xdr:cNvSpPr>
      </xdr:nvSpPr>
      <xdr:spPr bwMode="auto">
        <a:xfrm>
          <a:off x="4500563" y="238125"/>
          <a:ext cx="17740312" cy="119062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1451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95250</xdr:colOff>
      <xdr:row>0</xdr:row>
      <xdr:rowOff>119063</xdr:rowOff>
    </xdr:from>
    <xdr:to>
      <xdr:col>1</xdr:col>
      <xdr:colOff>1362075</xdr:colOff>
      <xdr:row>1</xdr:row>
      <xdr:rowOff>547688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119063"/>
          <a:ext cx="23622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885825</xdr:colOff>
      <xdr:row>0</xdr:row>
      <xdr:rowOff>238125</xdr:rowOff>
    </xdr:from>
    <xdr:to>
      <xdr:col>9</xdr:col>
      <xdr:colOff>685800</xdr:colOff>
      <xdr:row>1</xdr:row>
      <xdr:rowOff>457200</xdr:rowOff>
    </xdr:to>
    <xdr:pic>
      <xdr:nvPicPr>
        <xdr:cNvPr id="2" name="Picture 5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88550" y="238125"/>
          <a:ext cx="24098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666750</xdr:colOff>
      <xdr:row>23</xdr:row>
      <xdr:rowOff>219075</xdr:rowOff>
    </xdr:from>
    <xdr:to>
      <xdr:col>9</xdr:col>
      <xdr:colOff>714375</xdr:colOff>
      <xdr:row>24</xdr:row>
      <xdr:rowOff>209550</xdr:rowOff>
    </xdr:to>
    <xdr:pic>
      <xdr:nvPicPr>
        <xdr:cNvPr id="3" name="Рисунок 8" descr="http://assets0.saferacer.com/images/M/MYLAPS_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97625" y="16554450"/>
          <a:ext cx="6029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2819400</xdr:colOff>
      <xdr:row>23</xdr:row>
      <xdr:rowOff>190500</xdr:rowOff>
    </xdr:from>
    <xdr:to>
      <xdr:col>4</xdr:col>
      <xdr:colOff>2857500</xdr:colOff>
      <xdr:row>24</xdr:row>
      <xdr:rowOff>238125</xdr:rowOff>
    </xdr:to>
    <xdr:pic>
      <xdr:nvPicPr>
        <xdr:cNvPr id="4" name="Рисунок 9" descr="logo-foot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100000"/>
        </a:blip>
        <a:srcRect/>
        <a:stretch>
          <a:fillRect/>
        </a:stretch>
      </xdr:blipFill>
      <xdr:spPr bwMode="auto">
        <a:xfrm>
          <a:off x="12563475" y="16525875"/>
          <a:ext cx="5429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3405188</xdr:colOff>
      <xdr:row>0</xdr:row>
      <xdr:rowOff>238125</xdr:rowOff>
    </xdr:from>
    <xdr:to>
      <xdr:col>7</xdr:col>
      <xdr:colOff>452437</xdr:colOff>
      <xdr:row>1</xdr:row>
      <xdr:rowOff>238125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4491038" y="238125"/>
          <a:ext cx="17764124" cy="1181100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1451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95250</xdr:colOff>
      <xdr:row>0</xdr:row>
      <xdr:rowOff>119063</xdr:rowOff>
    </xdr:from>
    <xdr:to>
      <xdr:col>1</xdr:col>
      <xdr:colOff>1362075</xdr:colOff>
      <xdr:row>1</xdr:row>
      <xdr:rowOff>547688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119063"/>
          <a:ext cx="235267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7030A0"/>
    <pageSetUpPr fitToPage="1"/>
  </sheetPr>
  <dimension ref="A1:IV64"/>
  <sheetViews>
    <sheetView topLeftCell="A7" zoomScale="40" zoomScaleNormal="40" zoomScalePageLayoutView="75" workbookViewId="0">
      <selection activeCell="D27" sqref="D27"/>
    </sheetView>
  </sheetViews>
  <sheetFormatPr defaultColWidth="0" defaultRowHeight="12.75"/>
  <cols>
    <col min="1" max="1" width="16.28515625" style="4" customWidth="1"/>
    <col min="2" max="2" width="81.5703125" style="4" customWidth="1"/>
    <col min="3" max="3" width="48.28515625" style="4" customWidth="1"/>
    <col min="4" max="4" width="80.85546875" style="4" customWidth="1"/>
    <col min="5" max="5" width="49.42578125" style="4" customWidth="1"/>
    <col min="6" max="7" width="25.28515625" style="4" customWidth="1"/>
    <col min="8" max="8" width="13.85546875" style="4" customWidth="1"/>
    <col min="9" max="9" width="25.28515625" style="4" customWidth="1"/>
    <col min="10" max="10" width="13.85546875" style="4" customWidth="1"/>
    <col min="11" max="11" width="10.85546875" style="4" customWidth="1"/>
    <col min="12" max="12" width="0.7109375" style="1" hidden="1" customWidth="1"/>
    <col min="13" max="13" width="0" hidden="1" customWidth="1"/>
    <col min="14" max="14" width="7.5703125" style="1" hidden="1" customWidth="1"/>
    <col min="15" max="126" width="7.140625" style="1" hidden="1" customWidth="1"/>
    <col min="127" max="129" width="0" hidden="1" customWidth="1"/>
    <col min="130" max="143" width="8.5703125" style="1" hidden="1" customWidth="1"/>
    <col min="144" max="145" width="7.140625" style="1" hidden="1" customWidth="1"/>
    <col min="146" max="146" width="8.5703125" style="1" hidden="1" customWidth="1"/>
    <col min="147" max="147" width="8.7109375" style="2" hidden="1" customWidth="1"/>
    <col min="148" max="148" width="6.140625" style="2" hidden="1" customWidth="1"/>
    <col min="149" max="149" width="8" style="2" hidden="1" customWidth="1"/>
    <col min="150" max="150" width="3.7109375" style="2" hidden="1" customWidth="1"/>
    <col min="151" max="151" width="9.140625" style="2" hidden="1" customWidth="1"/>
    <col min="152" max="152" width="10" style="1" hidden="1" customWidth="1"/>
    <col min="153" max="153" width="8.140625" style="1" hidden="1" customWidth="1"/>
    <col min="154" max="154" width="7.5703125" style="1" hidden="1" customWidth="1"/>
    <col min="155" max="155" width="9.5703125" style="1" hidden="1" customWidth="1"/>
    <col min="156" max="156" width="5.5703125" style="1" hidden="1" customWidth="1"/>
    <col min="157" max="158" width="5.42578125" style="1" hidden="1" customWidth="1"/>
    <col min="159" max="204" width="3.7109375" style="1" hidden="1" customWidth="1"/>
    <col min="205" max="205" width="7.42578125" style="1" hidden="1" customWidth="1"/>
    <col min="206" max="226" width="3.7109375" style="1" hidden="1" customWidth="1"/>
    <col min="227" max="227" width="5.42578125" style="1" hidden="1" customWidth="1"/>
    <col min="228" max="228" width="5.7109375" style="1" hidden="1" customWidth="1"/>
    <col min="229" max="249" width="3.7109375" style="1" hidden="1" customWidth="1"/>
    <col min="250" max="250" width="5" style="1" hidden="1" customWidth="1"/>
    <col min="251" max="251" width="5.140625" style="1" hidden="1" customWidth="1"/>
    <col min="252" max="252" width="5" style="1" hidden="1" customWidth="1"/>
    <col min="253" max="253" width="7" style="1" hidden="1" customWidth="1"/>
    <col min="254" max="254" width="7.140625" style="1" hidden="1" customWidth="1"/>
    <col min="255" max="16384" width="9.140625" style="1" hidden="1"/>
  </cols>
  <sheetData>
    <row r="1" spans="1:256" ht="93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92"/>
      <c r="M1" s="7"/>
      <c r="N1" s="2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70.5" customHeight="1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93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11"/>
      <c r="FD2" s="11"/>
      <c r="FE2" s="11"/>
      <c r="FF2" s="12"/>
      <c r="FG2" s="12"/>
      <c r="FH2" s="12"/>
      <c r="FI2" s="12"/>
      <c r="FJ2" s="13"/>
      <c r="FK2" s="13"/>
      <c r="FL2" s="13"/>
      <c r="FM2" s="13"/>
      <c r="FN2" s="13"/>
      <c r="FO2" s="13" t="s">
        <v>12</v>
      </c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8"/>
      <c r="IV2" s="8"/>
    </row>
    <row r="3" spans="1:256" ht="28.5" customHeight="1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93"/>
      <c r="M3" s="7"/>
      <c r="N3" s="10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1"/>
      <c r="FD3" s="11"/>
      <c r="FE3" s="11"/>
      <c r="FF3" s="12"/>
      <c r="FG3" s="12"/>
      <c r="FH3" s="12"/>
      <c r="FI3" s="12"/>
      <c r="FJ3" s="13"/>
      <c r="FK3" s="13"/>
      <c r="FL3" s="13"/>
      <c r="FM3" s="13"/>
      <c r="FN3" s="13"/>
      <c r="FO3" s="13" t="s">
        <v>12</v>
      </c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8"/>
      <c r="IV3" s="8"/>
    </row>
    <row r="4" spans="1:256" ht="33.75" customHeight="1">
      <c r="A4" s="94" t="s">
        <v>33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3"/>
      <c r="M4" s="7"/>
      <c r="N4" s="1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3"/>
      <c r="FD4" s="13" t="s">
        <v>3</v>
      </c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 t="s">
        <v>4</v>
      </c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 t="s">
        <v>5</v>
      </c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 t="s">
        <v>6</v>
      </c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8"/>
      <c r="IR4" s="13"/>
      <c r="IS4" s="13"/>
      <c r="IT4" s="13"/>
      <c r="IU4" s="8"/>
      <c r="IV4" s="8"/>
    </row>
    <row r="5" spans="1:256" ht="42" customHeight="1">
      <c r="A5" s="95" t="s">
        <v>31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16"/>
      <c r="M5" s="7"/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3">
        <v>1</v>
      </c>
      <c r="FD5" s="13">
        <v>2</v>
      </c>
      <c r="FE5" s="13">
        <v>3</v>
      </c>
      <c r="FF5" s="13">
        <v>4</v>
      </c>
      <c r="FG5" s="13">
        <v>5</v>
      </c>
      <c r="FH5" s="13">
        <v>6</v>
      </c>
      <c r="FI5" s="13">
        <v>7</v>
      </c>
      <c r="FJ5" s="13">
        <v>8</v>
      </c>
      <c r="FK5" s="13">
        <v>9</v>
      </c>
      <c r="FL5" s="13">
        <v>10</v>
      </c>
      <c r="FM5" s="13">
        <v>11</v>
      </c>
      <c r="FN5" s="13">
        <v>12</v>
      </c>
      <c r="FO5" s="13">
        <v>13</v>
      </c>
      <c r="FP5" s="13">
        <v>14</v>
      </c>
      <c r="FQ5" s="13">
        <v>15</v>
      </c>
      <c r="FR5" s="13">
        <v>16</v>
      </c>
      <c r="FS5" s="13">
        <v>17</v>
      </c>
      <c r="FT5" s="13">
        <v>18</v>
      </c>
      <c r="FU5" s="13">
        <v>19</v>
      </c>
      <c r="FV5" s="13">
        <v>20</v>
      </c>
      <c r="FW5" s="13">
        <v>21</v>
      </c>
      <c r="FX5" s="13" t="s">
        <v>1</v>
      </c>
      <c r="FY5" s="13" t="s">
        <v>15</v>
      </c>
      <c r="FZ5" s="13">
        <v>1</v>
      </c>
      <c r="GA5" s="13">
        <v>2</v>
      </c>
      <c r="GB5" s="13">
        <v>3</v>
      </c>
      <c r="GC5" s="13">
        <v>4</v>
      </c>
      <c r="GD5" s="13">
        <v>5</v>
      </c>
      <c r="GE5" s="13">
        <v>6</v>
      </c>
      <c r="GF5" s="13">
        <v>7</v>
      </c>
      <c r="GG5" s="13">
        <v>8</v>
      </c>
      <c r="GH5" s="13">
        <v>9</v>
      </c>
      <c r="GI5" s="13">
        <v>10</v>
      </c>
      <c r="GJ5" s="13">
        <v>11</v>
      </c>
      <c r="GK5" s="13">
        <v>12</v>
      </c>
      <c r="GL5" s="13">
        <v>13</v>
      </c>
      <c r="GM5" s="13">
        <v>14</v>
      </c>
      <c r="GN5" s="13">
        <v>15</v>
      </c>
      <c r="GO5" s="13">
        <v>16</v>
      </c>
      <c r="GP5" s="13">
        <v>17</v>
      </c>
      <c r="GQ5" s="13">
        <v>18</v>
      </c>
      <c r="GR5" s="13">
        <v>19</v>
      </c>
      <c r="GS5" s="13">
        <v>20</v>
      </c>
      <c r="GT5" s="13">
        <v>21</v>
      </c>
      <c r="GU5" s="13" t="s">
        <v>2</v>
      </c>
      <c r="GV5" s="13" t="s">
        <v>14</v>
      </c>
      <c r="GW5" s="13">
        <v>1</v>
      </c>
      <c r="GX5" s="13">
        <v>2</v>
      </c>
      <c r="GY5" s="13">
        <v>3</v>
      </c>
      <c r="GZ5" s="13">
        <v>4</v>
      </c>
      <c r="HA5" s="13">
        <v>5</v>
      </c>
      <c r="HB5" s="13">
        <v>6</v>
      </c>
      <c r="HC5" s="13">
        <v>7</v>
      </c>
      <c r="HD5" s="13">
        <v>8</v>
      </c>
      <c r="HE5" s="13">
        <v>9</v>
      </c>
      <c r="HF5" s="13">
        <v>10</v>
      </c>
      <c r="HG5" s="13">
        <v>11</v>
      </c>
      <c r="HH5" s="13">
        <v>12</v>
      </c>
      <c r="HI5" s="13">
        <v>13</v>
      </c>
      <c r="HJ5" s="13">
        <v>14</v>
      </c>
      <c r="HK5" s="13">
        <v>15</v>
      </c>
      <c r="HL5" s="13">
        <v>16</v>
      </c>
      <c r="HM5" s="13">
        <v>17</v>
      </c>
      <c r="HN5" s="13">
        <v>18</v>
      </c>
      <c r="HO5" s="13">
        <v>19</v>
      </c>
      <c r="HP5" s="13">
        <v>20</v>
      </c>
      <c r="HQ5" s="13">
        <v>21</v>
      </c>
      <c r="HR5" s="13" t="s">
        <v>1</v>
      </c>
      <c r="HS5" s="13" t="s">
        <v>13</v>
      </c>
      <c r="HT5" s="13">
        <v>1</v>
      </c>
      <c r="HU5" s="13">
        <v>2</v>
      </c>
      <c r="HV5" s="13">
        <v>3</v>
      </c>
      <c r="HW5" s="13">
        <v>4</v>
      </c>
      <c r="HX5" s="13">
        <v>5</v>
      </c>
      <c r="HY5" s="13">
        <v>6</v>
      </c>
      <c r="HZ5" s="13">
        <v>7</v>
      </c>
      <c r="IA5" s="13">
        <v>8</v>
      </c>
      <c r="IB5" s="13">
        <v>9</v>
      </c>
      <c r="IC5" s="13">
        <v>10</v>
      </c>
      <c r="ID5" s="13">
        <v>11</v>
      </c>
      <c r="IE5" s="13">
        <v>12</v>
      </c>
      <c r="IF5" s="13">
        <v>13</v>
      </c>
      <c r="IG5" s="13">
        <v>14</v>
      </c>
      <c r="IH5" s="13">
        <v>15</v>
      </c>
      <c r="II5" s="13">
        <v>16</v>
      </c>
      <c r="IJ5" s="13">
        <v>17</v>
      </c>
      <c r="IK5" s="13">
        <v>18</v>
      </c>
      <c r="IL5" s="13">
        <v>19</v>
      </c>
      <c r="IM5" s="13">
        <v>20</v>
      </c>
      <c r="IN5" s="13">
        <v>21</v>
      </c>
      <c r="IO5" s="13" t="s">
        <v>1</v>
      </c>
      <c r="IP5" s="13" t="s">
        <v>13</v>
      </c>
      <c r="IQ5" s="18">
        <f>COUNT(FC5:IP5)</f>
        <v>84</v>
      </c>
      <c r="IR5" s="13" t="s">
        <v>8</v>
      </c>
      <c r="IS5" s="13" t="s">
        <v>9</v>
      </c>
      <c r="IT5" s="19" t="s">
        <v>7</v>
      </c>
      <c r="IU5" s="8"/>
      <c r="IV5" s="8"/>
    </row>
    <row r="6" spans="1:256" ht="24" customHeight="1" thickBot="1">
      <c r="A6" s="14"/>
      <c r="B6" s="14"/>
      <c r="C6" s="14"/>
      <c r="D6" s="14"/>
      <c r="E6" s="14"/>
      <c r="F6" s="38"/>
      <c r="G6" s="76" t="s">
        <v>26</v>
      </c>
      <c r="H6" s="76"/>
      <c r="I6" s="76" t="s">
        <v>27</v>
      </c>
      <c r="J6" s="76"/>
      <c r="K6" s="15"/>
      <c r="L6" s="16"/>
      <c r="M6" s="7"/>
      <c r="N6" s="1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8"/>
      <c r="IR6" s="13"/>
      <c r="IS6" s="13"/>
      <c r="IT6" s="19"/>
      <c r="IU6" s="8"/>
      <c r="IV6" s="8"/>
    </row>
    <row r="7" spans="1:256" ht="19.5" customHeight="1">
      <c r="A7" s="89" t="s">
        <v>18</v>
      </c>
      <c r="B7" s="89" t="s">
        <v>20</v>
      </c>
      <c r="C7" s="89" t="s">
        <v>24</v>
      </c>
      <c r="D7" s="89" t="s">
        <v>25</v>
      </c>
      <c r="E7" s="97" t="s">
        <v>30</v>
      </c>
      <c r="F7" s="86" t="s">
        <v>0</v>
      </c>
      <c r="G7" s="86" t="s">
        <v>23</v>
      </c>
      <c r="H7" s="77" t="s">
        <v>22</v>
      </c>
      <c r="I7" s="86" t="s">
        <v>23</v>
      </c>
      <c r="J7" s="77" t="s">
        <v>22</v>
      </c>
      <c r="K7" s="99" t="s">
        <v>21</v>
      </c>
      <c r="L7" s="102" t="s">
        <v>10</v>
      </c>
      <c r="M7" s="7"/>
      <c r="N7" s="2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8"/>
      <c r="IR7" s="13"/>
      <c r="IS7" s="13"/>
      <c r="IT7" s="13"/>
      <c r="IU7" s="8"/>
      <c r="IV7" s="8"/>
    </row>
    <row r="8" spans="1:256" ht="9.75" customHeight="1">
      <c r="A8" s="96"/>
      <c r="B8" s="96"/>
      <c r="C8" s="90"/>
      <c r="D8" s="90"/>
      <c r="E8" s="98"/>
      <c r="F8" s="87"/>
      <c r="G8" s="87"/>
      <c r="H8" s="78"/>
      <c r="I8" s="87"/>
      <c r="J8" s="78"/>
      <c r="K8" s="100"/>
      <c r="L8" s="103"/>
      <c r="M8" s="7"/>
      <c r="N8" s="20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1"/>
      <c r="FD8" s="11"/>
      <c r="FE8" s="11"/>
      <c r="FF8" s="12"/>
      <c r="FG8" s="12"/>
      <c r="FH8" s="12"/>
      <c r="FI8" s="12"/>
      <c r="FJ8" s="13"/>
      <c r="FK8" s="13"/>
      <c r="FL8" s="13"/>
      <c r="FM8" s="13"/>
      <c r="FN8" s="13"/>
      <c r="FO8" s="13" t="s">
        <v>12</v>
      </c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8"/>
      <c r="IV8" s="8"/>
    </row>
    <row r="9" spans="1:256" ht="10.5" customHeight="1" thickBot="1">
      <c r="A9" s="96"/>
      <c r="B9" s="96"/>
      <c r="C9" s="90"/>
      <c r="D9" s="90"/>
      <c r="E9" s="98"/>
      <c r="F9" s="88"/>
      <c r="G9" s="88"/>
      <c r="H9" s="79"/>
      <c r="I9" s="88"/>
      <c r="J9" s="79"/>
      <c r="K9" s="101"/>
      <c r="L9" s="104"/>
      <c r="M9" s="7"/>
      <c r="N9" s="21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2" t="s">
        <v>7</v>
      </c>
      <c r="EY9" s="8"/>
      <c r="EZ9" s="8" t="s">
        <v>16</v>
      </c>
      <c r="FA9" s="8" t="s">
        <v>17</v>
      </c>
      <c r="FB9" s="8"/>
      <c r="FC9" s="13"/>
      <c r="FD9" s="13" t="s">
        <v>3</v>
      </c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 t="s">
        <v>4</v>
      </c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 t="s">
        <v>5</v>
      </c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 t="s">
        <v>6</v>
      </c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8"/>
      <c r="IR9" s="13"/>
      <c r="IS9" s="13"/>
      <c r="IT9" s="13"/>
      <c r="IU9" s="13"/>
      <c r="IV9" s="8"/>
    </row>
    <row r="10" spans="1:256" s="3" customFormat="1" ht="34.5">
      <c r="A10" s="73">
        <v>1</v>
      </c>
      <c r="B10" s="80" t="s">
        <v>34</v>
      </c>
      <c r="C10" s="82" t="s">
        <v>35</v>
      </c>
      <c r="D10" s="64" t="s">
        <v>36</v>
      </c>
      <c r="E10" s="65">
        <v>65</v>
      </c>
      <c r="F10" s="66">
        <v>757</v>
      </c>
      <c r="G10" s="46">
        <v>2</v>
      </c>
      <c r="H10" s="47">
        <v>42</v>
      </c>
      <c r="I10" s="46">
        <v>2</v>
      </c>
      <c r="J10" s="62">
        <v>42</v>
      </c>
      <c r="K10" s="73">
        <v>309</v>
      </c>
      <c r="L10" s="39" t="e">
        <f>#REF!+#REF!</f>
        <v>#REF!</v>
      </c>
      <c r="M10" s="40"/>
      <c r="N10" s="41"/>
      <c r="O10" s="40" t="e">
        <f>IF(#REF!=1,25,0)</f>
        <v>#REF!</v>
      </c>
      <c r="P10" s="40" t="e">
        <f>IF(#REF!=2,22,0)</f>
        <v>#REF!</v>
      </c>
      <c r="Q10" s="40" t="e">
        <f>IF(#REF!=3,20,0)</f>
        <v>#REF!</v>
      </c>
      <c r="R10" s="40" t="e">
        <f>IF(#REF!=4,18,0)</f>
        <v>#REF!</v>
      </c>
      <c r="S10" s="40" t="e">
        <f>IF(#REF!=5,16,0)</f>
        <v>#REF!</v>
      </c>
      <c r="T10" s="40" t="e">
        <f>IF(#REF!=6,15,0)</f>
        <v>#REF!</v>
      </c>
      <c r="U10" s="40" t="e">
        <f>IF(#REF!=7,14,0)</f>
        <v>#REF!</v>
      </c>
      <c r="V10" s="40" t="e">
        <f>IF(#REF!=8,13,0)</f>
        <v>#REF!</v>
      </c>
      <c r="W10" s="40" t="e">
        <f>IF(#REF!=9,12,0)</f>
        <v>#REF!</v>
      </c>
      <c r="X10" s="40" t="e">
        <f>IF(#REF!=10,11,0)</f>
        <v>#REF!</v>
      </c>
      <c r="Y10" s="40" t="e">
        <f>IF(#REF!=11,10,0)</f>
        <v>#REF!</v>
      </c>
      <c r="Z10" s="40" t="e">
        <f>IF(#REF!=12,9,0)</f>
        <v>#REF!</v>
      </c>
      <c r="AA10" s="40" t="e">
        <f>IF(#REF!=13,8,0)</f>
        <v>#REF!</v>
      </c>
      <c r="AB10" s="40" t="e">
        <f>IF(#REF!=14,7,0)</f>
        <v>#REF!</v>
      </c>
      <c r="AC10" s="40" t="e">
        <f>IF(#REF!=15,6,0)</f>
        <v>#REF!</v>
      </c>
      <c r="AD10" s="40" t="e">
        <f>IF(#REF!=16,5,0)</f>
        <v>#REF!</v>
      </c>
      <c r="AE10" s="40" t="e">
        <f>IF(#REF!=17,4,0)</f>
        <v>#REF!</v>
      </c>
      <c r="AF10" s="40" t="e">
        <f>IF(#REF!=18,3,0)</f>
        <v>#REF!</v>
      </c>
      <c r="AG10" s="40" t="e">
        <f>IF(#REF!=19,2,0)</f>
        <v>#REF!</v>
      </c>
      <c r="AH10" s="40" t="e">
        <f>IF(#REF!=20,1,0)</f>
        <v>#REF!</v>
      </c>
      <c r="AI10" s="40" t="e">
        <f>IF(#REF!&gt;20,0,0)</f>
        <v>#REF!</v>
      </c>
      <c r="AJ10" s="40" t="e">
        <f>IF(#REF!="сх",0,0)</f>
        <v>#REF!</v>
      </c>
      <c r="AK10" s="40" t="e">
        <f t="shared" ref="AK10:AK17" si="0">SUM(O10:AI10)</f>
        <v>#REF!</v>
      </c>
      <c r="AL10" s="40" t="e">
        <f>IF(#REF!=1,25,0)</f>
        <v>#REF!</v>
      </c>
      <c r="AM10" s="40" t="e">
        <f>IF(#REF!=2,22,0)</f>
        <v>#REF!</v>
      </c>
      <c r="AN10" s="40" t="e">
        <f>IF(#REF!=3,20,0)</f>
        <v>#REF!</v>
      </c>
      <c r="AO10" s="40" t="e">
        <f>IF(#REF!=4,18,0)</f>
        <v>#REF!</v>
      </c>
      <c r="AP10" s="40" t="e">
        <f>IF(#REF!=5,16,0)</f>
        <v>#REF!</v>
      </c>
      <c r="AQ10" s="40" t="e">
        <f>IF(#REF!=6,15,0)</f>
        <v>#REF!</v>
      </c>
      <c r="AR10" s="40" t="e">
        <f>IF(#REF!=7,14,0)</f>
        <v>#REF!</v>
      </c>
      <c r="AS10" s="40" t="e">
        <f>IF(#REF!=8,13,0)</f>
        <v>#REF!</v>
      </c>
      <c r="AT10" s="40" t="e">
        <f>IF(#REF!=9,12,0)</f>
        <v>#REF!</v>
      </c>
      <c r="AU10" s="40" t="e">
        <f>IF(#REF!=10,11,0)</f>
        <v>#REF!</v>
      </c>
      <c r="AV10" s="40" t="e">
        <f>IF(#REF!=11,10,0)</f>
        <v>#REF!</v>
      </c>
      <c r="AW10" s="40" t="e">
        <f>IF(#REF!=12,9,0)</f>
        <v>#REF!</v>
      </c>
      <c r="AX10" s="40" t="e">
        <f>IF(#REF!=13,8,0)</f>
        <v>#REF!</v>
      </c>
      <c r="AY10" s="40" t="e">
        <f>IF(#REF!=14,7,0)</f>
        <v>#REF!</v>
      </c>
      <c r="AZ10" s="40" t="e">
        <f>IF(#REF!=15,6,0)</f>
        <v>#REF!</v>
      </c>
      <c r="BA10" s="40" t="e">
        <f>IF(#REF!=16,5,0)</f>
        <v>#REF!</v>
      </c>
      <c r="BB10" s="40" t="e">
        <f>IF(#REF!=17,4,0)</f>
        <v>#REF!</v>
      </c>
      <c r="BC10" s="40" t="e">
        <f>IF(#REF!=18,3,0)</f>
        <v>#REF!</v>
      </c>
      <c r="BD10" s="40" t="e">
        <f>IF(#REF!=19,2,0)</f>
        <v>#REF!</v>
      </c>
      <c r="BE10" s="40" t="e">
        <f>IF(#REF!=20,1,0)</f>
        <v>#REF!</v>
      </c>
      <c r="BF10" s="40" t="e">
        <f>IF(#REF!&gt;20,0,0)</f>
        <v>#REF!</v>
      </c>
      <c r="BG10" s="40" t="e">
        <f>IF(#REF!="сх",0,0)</f>
        <v>#REF!</v>
      </c>
      <c r="BH10" s="40" t="e">
        <f t="shared" ref="BH10:BH17" si="1">SUM(AL10:BF10)</f>
        <v>#REF!</v>
      </c>
      <c r="BI10" s="40" t="e">
        <f>IF(#REF!=1,45,0)</f>
        <v>#REF!</v>
      </c>
      <c r="BJ10" s="40" t="e">
        <f>IF(#REF!=2,42,0)</f>
        <v>#REF!</v>
      </c>
      <c r="BK10" s="40" t="e">
        <f>IF(#REF!=3,40,0)</f>
        <v>#REF!</v>
      </c>
      <c r="BL10" s="40" t="e">
        <f>IF(#REF!=4,38,0)</f>
        <v>#REF!</v>
      </c>
      <c r="BM10" s="40" t="e">
        <f>IF(#REF!=5,36,0)</f>
        <v>#REF!</v>
      </c>
      <c r="BN10" s="40" t="e">
        <f>IF(#REF!=6,35,0)</f>
        <v>#REF!</v>
      </c>
      <c r="BO10" s="40" t="e">
        <f>IF(#REF!=7,34,0)</f>
        <v>#REF!</v>
      </c>
      <c r="BP10" s="40" t="e">
        <f>IF(#REF!=8,33,0)</f>
        <v>#REF!</v>
      </c>
      <c r="BQ10" s="40" t="e">
        <f>IF(#REF!=9,32,0)</f>
        <v>#REF!</v>
      </c>
      <c r="BR10" s="40" t="e">
        <f>IF(#REF!=10,31,0)</f>
        <v>#REF!</v>
      </c>
      <c r="BS10" s="40" t="e">
        <f>IF(#REF!=11,30,0)</f>
        <v>#REF!</v>
      </c>
      <c r="BT10" s="40" t="e">
        <f>IF(#REF!=12,29,0)</f>
        <v>#REF!</v>
      </c>
      <c r="BU10" s="40" t="e">
        <f>IF(#REF!=13,28,0)</f>
        <v>#REF!</v>
      </c>
      <c r="BV10" s="40" t="e">
        <f>IF(#REF!=14,27,0)</f>
        <v>#REF!</v>
      </c>
      <c r="BW10" s="40" t="e">
        <f>IF(#REF!=15,26,0)</f>
        <v>#REF!</v>
      </c>
      <c r="BX10" s="40" t="e">
        <f>IF(#REF!=16,25,0)</f>
        <v>#REF!</v>
      </c>
      <c r="BY10" s="40" t="e">
        <f>IF(#REF!=17,24,0)</f>
        <v>#REF!</v>
      </c>
      <c r="BZ10" s="40" t="e">
        <f>IF(#REF!=18,23,0)</f>
        <v>#REF!</v>
      </c>
      <c r="CA10" s="40" t="e">
        <f>IF(#REF!=19,22,0)</f>
        <v>#REF!</v>
      </c>
      <c r="CB10" s="40" t="e">
        <f>IF(#REF!=20,21,0)</f>
        <v>#REF!</v>
      </c>
      <c r="CC10" s="40" t="e">
        <f>IF(#REF!=21,20,0)</f>
        <v>#REF!</v>
      </c>
      <c r="CD10" s="40" t="e">
        <f>IF(#REF!=22,19,0)</f>
        <v>#REF!</v>
      </c>
      <c r="CE10" s="40" t="e">
        <f>IF(#REF!=23,18,0)</f>
        <v>#REF!</v>
      </c>
      <c r="CF10" s="40" t="e">
        <f>IF(#REF!=24,17,0)</f>
        <v>#REF!</v>
      </c>
      <c r="CG10" s="40" t="e">
        <f>IF(#REF!=25,16,0)</f>
        <v>#REF!</v>
      </c>
      <c r="CH10" s="40" t="e">
        <f>IF(#REF!=26,15,0)</f>
        <v>#REF!</v>
      </c>
      <c r="CI10" s="40" t="e">
        <f>IF(#REF!=27,14,0)</f>
        <v>#REF!</v>
      </c>
      <c r="CJ10" s="40" t="e">
        <f>IF(#REF!=28,13,0)</f>
        <v>#REF!</v>
      </c>
      <c r="CK10" s="40" t="e">
        <f>IF(#REF!=29,12,0)</f>
        <v>#REF!</v>
      </c>
      <c r="CL10" s="40" t="e">
        <f>IF(#REF!=30,11,0)</f>
        <v>#REF!</v>
      </c>
      <c r="CM10" s="40" t="e">
        <f>IF(#REF!=31,10,0)</f>
        <v>#REF!</v>
      </c>
      <c r="CN10" s="40" t="e">
        <f>IF(#REF!=32,9,0)</f>
        <v>#REF!</v>
      </c>
      <c r="CO10" s="40" t="e">
        <f>IF(#REF!=33,8,0)</f>
        <v>#REF!</v>
      </c>
      <c r="CP10" s="40" t="e">
        <f>IF(#REF!=34,7,0)</f>
        <v>#REF!</v>
      </c>
      <c r="CQ10" s="40" t="e">
        <f>IF(#REF!=35,6,0)</f>
        <v>#REF!</v>
      </c>
      <c r="CR10" s="40" t="e">
        <f>IF(#REF!=36,5,0)</f>
        <v>#REF!</v>
      </c>
      <c r="CS10" s="40" t="e">
        <f>IF(#REF!=37,4,0)</f>
        <v>#REF!</v>
      </c>
      <c r="CT10" s="40" t="e">
        <f>IF(#REF!=38,3,0)</f>
        <v>#REF!</v>
      </c>
      <c r="CU10" s="40" t="e">
        <f>IF(#REF!=39,2,0)</f>
        <v>#REF!</v>
      </c>
      <c r="CV10" s="40" t="e">
        <f>IF(#REF!=40,1,0)</f>
        <v>#REF!</v>
      </c>
      <c r="CW10" s="40" t="e">
        <f>IF(#REF!&gt;20,0,0)</f>
        <v>#REF!</v>
      </c>
      <c r="CX10" s="40" t="e">
        <f>IF(#REF!="сх",0,0)</f>
        <v>#REF!</v>
      </c>
      <c r="CY10" s="40" t="e">
        <f t="shared" ref="CY10:CY17" si="2">SUM(BI10:CX10)</f>
        <v>#REF!</v>
      </c>
      <c r="CZ10" s="40" t="e">
        <f>IF(#REF!=1,45,0)</f>
        <v>#REF!</v>
      </c>
      <c r="DA10" s="40" t="e">
        <f>IF(#REF!=2,42,0)</f>
        <v>#REF!</v>
      </c>
      <c r="DB10" s="40" t="e">
        <f>IF(#REF!=3,40,0)</f>
        <v>#REF!</v>
      </c>
      <c r="DC10" s="40" t="e">
        <f>IF(#REF!=4,38,0)</f>
        <v>#REF!</v>
      </c>
      <c r="DD10" s="40" t="e">
        <f>IF(#REF!=5,36,0)</f>
        <v>#REF!</v>
      </c>
      <c r="DE10" s="40" t="e">
        <f>IF(#REF!=6,35,0)</f>
        <v>#REF!</v>
      </c>
      <c r="DF10" s="40" t="e">
        <f>IF(#REF!=7,34,0)</f>
        <v>#REF!</v>
      </c>
      <c r="DG10" s="40" t="e">
        <f>IF(#REF!=8,33,0)</f>
        <v>#REF!</v>
      </c>
      <c r="DH10" s="40" t="e">
        <f>IF(#REF!=9,32,0)</f>
        <v>#REF!</v>
      </c>
      <c r="DI10" s="40" t="e">
        <f>IF(#REF!=10,31,0)</f>
        <v>#REF!</v>
      </c>
      <c r="DJ10" s="40" t="e">
        <f>IF(#REF!=11,30,0)</f>
        <v>#REF!</v>
      </c>
      <c r="DK10" s="40" t="e">
        <f>IF(#REF!=12,29,0)</f>
        <v>#REF!</v>
      </c>
      <c r="DL10" s="40" t="e">
        <f>IF(#REF!=13,28,0)</f>
        <v>#REF!</v>
      </c>
      <c r="DM10" s="40" t="e">
        <f>IF(#REF!=14,27,0)</f>
        <v>#REF!</v>
      </c>
      <c r="DN10" s="40" t="e">
        <f>IF(#REF!=15,26,0)</f>
        <v>#REF!</v>
      </c>
      <c r="DO10" s="40" t="e">
        <f>IF(#REF!=16,25,0)</f>
        <v>#REF!</v>
      </c>
      <c r="DP10" s="40" t="e">
        <f>IF(#REF!=17,24,0)</f>
        <v>#REF!</v>
      </c>
      <c r="DQ10" s="40" t="e">
        <f>IF(#REF!=18,23,0)</f>
        <v>#REF!</v>
      </c>
      <c r="DR10" s="40" t="e">
        <f>IF(#REF!=19,22,0)</f>
        <v>#REF!</v>
      </c>
      <c r="DS10" s="40" t="e">
        <f>IF(#REF!=20,21,0)</f>
        <v>#REF!</v>
      </c>
      <c r="DT10" s="40" t="e">
        <f>IF(#REF!=21,20,0)</f>
        <v>#REF!</v>
      </c>
      <c r="DU10" s="40" t="e">
        <f>IF(#REF!=22,19,0)</f>
        <v>#REF!</v>
      </c>
      <c r="DV10" s="40" t="e">
        <f>IF(#REF!=23,18,0)</f>
        <v>#REF!</v>
      </c>
      <c r="DW10" s="40" t="e">
        <f>IF(#REF!=24,17,0)</f>
        <v>#REF!</v>
      </c>
      <c r="DX10" s="40" t="e">
        <f>IF(#REF!=25,16,0)</f>
        <v>#REF!</v>
      </c>
      <c r="DY10" s="40" t="e">
        <f>IF(#REF!=26,15,0)</f>
        <v>#REF!</v>
      </c>
      <c r="DZ10" s="40" t="e">
        <f>IF(#REF!=27,14,0)</f>
        <v>#REF!</v>
      </c>
      <c r="EA10" s="40" t="e">
        <f>IF(#REF!=28,13,0)</f>
        <v>#REF!</v>
      </c>
      <c r="EB10" s="40" t="e">
        <f>IF(#REF!=29,12,0)</f>
        <v>#REF!</v>
      </c>
      <c r="EC10" s="40" t="e">
        <f>IF(#REF!=30,11,0)</f>
        <v>#REF!</v>
      </c>
      <c r="ED10" s="40" t="e">
        <f>IF(#REF!=31,10,0)</f>
        <v>#REF!</v>
      </c>
      <c r="EE10" s="40" t="e">
        <f>IF(#REF!=32,9,0)</f>
        <v>#REF!</v>
      </c>
      <c r="EF10" s="40" t="e">
        <f>IF(#REF!=33,8,0)</f>
        <v>#REF!</v>
      </c>
      <c r="EG10" s="40" t="e">
        <f>IF(#REF!=34,7,0)</f>
        <v>#REF!</v>
      </c>
      <c r="EH10" s="40" t="e">
        <f>IF(#REF!=35,6,0)</f>
        <v>#REF!</v>
      </c>
      <c r="EI10" s="40" t="e">
        <f>IF(#REF!=36,5,0)</f>
        <v>#REF!</v>
      </c>
      <c r="EJ10" s="40" t="e">
        <f>IF(#REF!=37,4,0)</f>
        <v>#REF!</v>
      </c>
      <c r="EK10" s="40" t="e">
        <f>IF(#REF!=38,3,0)</f>
        <v>#REF!</v>
      </c>
      <c r="EL10" s="40" t="e">
        <f>IF(#REF!=39,2,0)</f>
        <v>#REF!</v>
      </c>
      <c r="EM10" s="40" t="e">
        <f>IF(#REF!=40,1,0)</f>
        <v>#REF!</v>
      </c>
      <c r="EN10" s="40" t="e">
        <f>IF(#REF!&gt;20,0,0)</f>
        <v>#REF!</v>
      </c>
      <c r="EO10" s="40" t="e">
        <f>IF(#REF!="сх",0,0)</f>
        <v>#REF!</v>
      </c>
      <c r="EP10" s="40" t="e">
        <f t="shared" ref="EP10:EP17" si="3">SUM(CZ10:EO10)</f>
        <v>#REF!</v>
      </c>
      <c r="EQ10" s="40"/>
      <c r="ER10" s="40" t="e">
        <f>IF(#REF!="сх","ноль",IF(#REF!&gt;0,#REF!,"Ноль"))</f>
        <v>#REF!</v>
      </c>
      <c r="ES10" s="40" t="e">
        <f>IF(#REF!="сх","ноль",IF(#REF!&gt;0,#REF!,"Ноль"))</f>
        <v>#REF!</v>
      </c>
      <c r="ET10" s="40"/>
      <c r="EU10" s="40" t="e">
        <f t="shared" ref="EU10:EU17" si="4">MIN(ER10,ES10)</f>
        <v>#REF!</v>
      </c>
      <c r="EV10" s="40" t="e">
        <f>IF(K10=#REF!,IF(#REF!&lt;#REF!,#REF!,EZ10),#REF!)</f>
        <v>#REF!</v>
      </c>
      <c r="EW10" s="40" t="e">
        <f>IF(K10=#REF!,IF(#REF!&lt;#REF!,0,1))</f>
        <v>#REF!</v>
      </c>
      <c r="EX10" s="40" t="e">
        <f>IF(AND(EU10&gt;=21,EU10&lt;&gt;0),EU10,IF(K10&lt;#REF!,"СТОП",EV10+EW10))</f>
        <v>#REF!</v>
      </c>
      <c r="EY10" s="40"/>
      <c r="EZ10" s="40">
        <v>15</v>
      </c>
      <c r="FA10" s="40">
        <v>16</v>
      </c>
      <c r="FB10" s="40"/>
      <c r="FC10" s="42" t="e">
        <f>IF(#REF!=1,25,0)</f>
        <v>#REF!</v>
      </c>
      <c r="FD10" s="42" t="e">
        <f>IF(#REF!=2,22,0)</f>
        <v>#REF!</v>
      </c>
      <c r="FE10" s="42" t="e">
        <f>IF(#REF!=3,20,0)</f>
        <v>#REF!</v>
      </c>
      <c r="FF10" s="42" t="e">
        <f>IF(#REF!=4,18,0)</f>
        <v>#REF!</v>
      </c>
      <c r="FG10" s="42" t="e">
        <f>IF(#REF!=5,16,0)</f>
        <v>#REF!</v>
      </c>
      <c r="FH10" s="42" t="e">
        <f>IF(#REF!=6,15,0)</f>
        <v>#REF!</v>
      </c>
      <c r="FI10" s="42" t="e">
        <f>IF(#REF!=7,14,0)</f>
        <v>#REF!</v>
      </c>
      <c r="FJ10" s="42" t="e">
        <f>IF(#REF!=8,13,0)</f>
        <v>#REF!</v>
      </c>
      <c r="FK10" s="42" t="e">
        <f>IF(#REF!=9,12,0)</f>
        <v>#REF!</v>
      </c>
      <c r="FL10" s="42" t="e">
        <f>IF(#REF!=10,11,0)</f>
        <v>#REF!</v>
      </c>
      <c r="FM10" s="42" t="e">
        <f>IF(#REF!=11,10,0)</f>
        <v>#REF!</v>
      </c>
      <c r="FN10" s="42" t="e">
        <f>IF(#REF!=12,9,0)</f>
        <v>#REF!</v>
      </c>
      <c r="FO10" s="42" t="e">
        <f>IF(#REF!=13,8,0)</f>
        <v>#REF!</v>
      </c>
      <c r="FP10" s="42" t="e">
        <f>IF(#REF!=14,7,0)</f>
        <v>#REF!</v>
      </c>
      <c r="FQ10" s="42" t="e">
        <f>IF(#REF!=15,6,0)</f>
        <v>#REF!</v>
      </c>
      <c r="FR10" s="42" t="e">
        <f>IF(#REF!=16,5,0)</f>
        <v>#REF!</v>
      </c>
      <c r="FS10" s="42" t="e">
        <f>IF(#REF!=17,4,0)</f>
        <v>#REF!</v>
      </c>
      <c r="FT10" s="42" t="e">
        <f>IF(#REF!=18,3,0)</f>
        <v>#REF!</v>
      </c>
      <c r="FU10" s="42" t="e">
        <f>IF(#REF!=19,2,0)</f>
        <v>#REF!</v>
      </c>
      <c r="FV10" s="42" t="e">
        <f>IF(#REF!=20,1,0)</f>
        <v>#REF!</v>
      </c>
      <c r="FW10" s="42" t="e">
        <f>IF(#REF!&gt;20,0,0)</f>
        <v>#REF!</v>
      </c>
      <c r="FX10" s="42" t="e">
        <f>IF(#REF!="сх",0,0)</f>
        <v>#REF!</v>
      </c>
      <c r="FY10" s="42" t="e">
        <f t="shared" ref="FY10:FY17" si="5">SUM(FC10:FX10)</f>
        <v>#REF!</v>
      </c>
      <c r="FZ10" s="42" t="e">
        <f>IF(#REF!=1,25,0)</f>
        <v>#REF!</v>
      </c>
      <c r="GA10" s="42" t="e">
        <f>IF(#REF!=2,22,0)</f>
        <v>#REF!</v>
      </c>
      <c r="GB10" s="42" t="e">
        <f>IF(#REF!=3,20,0)</f>
        <v>#REF!</v>
      </c>
      <c r="GC10" s="42" t="e">
        <f>IF(#REF!=4,18,0)</f>
        <v>#REF!</v>
      </c>
      <c r="GD10" s="42" t="e">
        <f>IF(#REF!=5,16,0)</f>
        <v>#REF!</v>
      </c>
      <c r="GE10" s="42" t="e">
        <f>IF(#REF!=6,15,0)</f>
        <v>#REF!</v>
      </c>
      <c r="GF10" s="42" t="e">
        <f>IF(#REF!=7,14,0)</f>
        <v>#REF!</v>
      </c>
      <c r="GG10" s="42" t="e">
        <f>IF(#REF!=8,13,0)</f>
        <v>#REF!</v>
      </c>
      <c r="GH10" s="42" t="e">
        <f>IF(#REF!=9,12,0)</f>
        <v>#REF!</v>
      </c>
      <c r="GI10" s="42" t="e">
        <f>IF(#REF!=10,11,0)</f>
        <v>#REF!</v>
      </c>
      <c r="GJ10" s="42" t="e">
        <f>IF(#REF!=11,10,0)</f>
        <v>#REF!</v>
      </c>
      <c r="GK10" s="42" t="e">
        <f>IF(#REF!=12,9,0)</f>
        <v>#REF!</v>
      </c>
      <c r="GL10" s="42" t="e">
        <f>IF(#REF!=13,8,0)</f>
        <v>#REF!</v>
      </c>
      <c r="GM10" s="42" t="e">
        <f>IF(#REF!=14,7,0)</f>
        <v>#REF!</v>
      </c>
      <c r="GN10" s="42" t="e">
        <f>IF(#REF!=15,6,0)</f>
        <v>#REF!</v>
      </c>
      <c r="GO10" s="42" t="e">
        <f>IF(#REF!=16,5,0)</f>
        <v>#REF!</v>
      </c>
      <c r="GP10" s="42" t="e">
        <f>IF(#REF!=17,4,0)</f>
        <v>#REF!</v>
      </c>
      <c r="GQ10" s="42" t="e">
        <f>IF(#REF!=18,3,0)</f>
        <v>#REF!</v>
      </c>
      <c r="GR10" s="42" t="e">
        <f>IF(#REF!=19,2,0)</f>
        <v>#REF!</v>
      </c>
      <c r="GS10" s="42" t="e">
        <f>IF(#REF!=20,1,0)</f>
        <v>#REF!</v>
      </c>
      <c r="GT10" s="42" t="e">
        <f>IF(#REF!&gt;20,0,0)</f>
        <v>#REF!</v>
      </c>
      <c r="GU10" s="42" t="e">
        <f>IF(#REF!="сх",0,0)</f>
        <v>#REF!</v>
      </c>
      <c r="GV10" s="42" t="e">
        <f t="shared" ref="GV10:GV17" si="6">SUM(FZ10:GU10)</f>
        <v>#REF!</v>
      </c>
      <c r="GW10" s="42" t="e">
        <f>IF(#REF!=1,100,0)</f>
        <v>#REF!</v>
      </c>
      <c r="GX10" s="42" t="e">
        <f>IF(#REF!=2,98,0)</f>
        <v>#REF!</v>
      </c>
      <c r="GY10" s="42" t="e">
        <f>IF(#REF!=3,95,0)</f>
        <v>#REF!</v>
      </c>
      <c r="GZ10" s="42" t="e">
        <f>IF(#REF!=4,93,0)</f>
        <v>#REF!</v>
      </c>
      <c r="HA10" s="42" t="e">
        <f>IF(#REF!=5,90,0)</f>
        <v>#REF!</v>
      </c>
      <c r="HB10" s="42" t="e">
        <f>IF(#REF!=6,88,0)</f>
        <v>#REF!</v>
      </c>
      <c r="HC10" s="42" t="e">
        <f>IF(#REF!=7,85,0)</f>
        <v>#REF!</v>
      </c>
      <c r="HD10" s="42" t="e">
        <f>IF(#REF!=8,83,0)</f>
        <v>#REF!</v>
      </c>
      <c r="HE10" s="42" t="e">
        <f>IF(#REF!=9,80,0)</f>
        <v>#REF!</v>
      </c>
      <c r="HF10" s="42" t="e">
        <f>IF(#REF!=10,78,0)</f>
        <v>#REF!</v>
      </c>
      <c r="HG10" s="42" t="e">
        <f>IF(#REF!=11,75,0)</f>
        <v>#REF!</v>
      </c>
      <c r="HH10" s="42" t="e">
        <f>IF(#REF!=12,73,0)</f>
        <v>#REF!</v>
      </c>
      <c r="HI10" s="42" t="e">
        <f>IF(#REF!=13,70,0)</f>
        <v>#REF!</v>
      </c>
      <c r="HJ10" s="42" t="e">
        <f>IF(#REF!=14,68,0)</f>
        <v>#REF!</v>
      </c>
      <c r="HK10" s="42" t="e">
        <f>IF(#REF!=15,65,0)</f>
        <v>#REF!</v>
      </c>
      <c r="HL10" s="42" t="e">
        <f>IF(#REF!=16,63,0)</f>
        <v>#REF!</v>
      </c>
      <c r="HM10" s="42" t="e">
        <f>IF(#REF!=17,60,0)</f>
        <v>#REF!</v>
      </c>
      <c r="HN10" s="42" t="e">
        <f>IF(#REF!=18,58,0)</f>
        <v>#REF!</v>
      </c>
      <c r="HO10" s="42" t="e">
        <f>IF(#REF!=19,55,0)</f>
        <v>#REF!</v>
      </c>
      <c r="HP10" s="42" t="e">
        <f>IF(#REF!=20,53,0)</f>
        <v>#REF!</v>
      </c>
      <c r="HQ10" s="42" t="e">
        <f>IF(#REF!&gt;20,0,0)</f>
        <v>#REF!</v>
      </c>
      <c r="HR10" s="42" t="e">
        <f>IF(#REF!="сх",0,0)</f>
        <v>#REF!</v>
      </c>
      <c r="HS10" s="42" t="e">
        <f t="shared" ref="HS10:HS17" si="7">SUM(GW10:HR10)</f>
        <v>#REF!</v>
      </c>
      <c r="HT10" s="42" t="e">
        <f>IF(#REF!=1,100,0)</f>
        <v>#REF!</v>
      </c>
      <c r="HU10" s="42" t="e">
        <f>IF(#REF!=2,98,0)</f>
        <v>#REF!</v>
      </c>
      <c r="HV10" s="42" t="e">
        <f>IF(#REF!=3,95,0)</f>
        <v>#REF!</v>
      </c>
      <c r="HW10" s="42" t="e">
        <f>IF(#REF!=4,93,0)</f>
        <v>#REF!</v>
      </c>
      <c r="HX10" s="42" t="e">
        <f>IF(#REF!=5,90,0)</f>
        <v>#REF!</v>
      </c>
      <c r="HY10" s="42" t="e">
        <f>IF(#REF!=6,88,0)</f>
        <v>#REF!</v>
      </c>
      <c r="HZ10" s="42" t="e">
        <f>IF(#REF!=7,85,0)</f>
        <v>#REF!</v>
      </c>
      <c r="IA10" s="42" t="e">
        <f>IF(#REF!=8,83,0)</f>
        <v>#REF!</v>
      </c>
      <c r="IB10" s="42" t="e">
        <f>IF(#REF!=9,80,0)</f>
        <v>#REF!</v>
      </c>
      <c r="IC10" s="42" t="e">
        <f>IF(#REF!=10,78,0)</f>
        <v>#REF!</v>
      </c>
      <c r="ID10" s="42" t="e">
        <f>IF(#REF!=11,75,0)</f>
        <v>#REF!</v>
      </c>
      <c r="IE10" s="42" t="e">
        <f>IF(#REF!=12,73,0)</f>
        <v>#REF!</v>
      </c>
      <c r="IF10" s="42" t="e">
        <f>IF(#REF!=13,70,0)</f>
        <v>#REF!</v>
      </c>
      <c r="IG10" s="42" t="e">
        <f>IF(#REF!=14,68,0)</f>
        <v>#REF!</v>
      </c>
      <c r="IH10" s="42" t="e">
        <f>IF(#REF!=15,65,0)</f>
        <v>#REF!</v>
      </c>
      <c r="II10" s="42" t="e">
        <f>IF(#REF!=16,63,0)</f>
        <v>#REF!</v>
      </c>
      <c r="IJ10" s="42" t="e">
        <f>IF(#REF!=17,60,0)</f>
        <v>#REF!</v>
      </c>
      <c r="IK10" s="42" t="e">
        <f>IF(#REF!=18,58,0)</f>
        <v>#REF!</v>
      </c>
      <c r="IL10" s="42" t="e">
        <f>IF(#REF!=19,55,0)</f>
        <v>#REF!</v>
      </c>
      <c r="IM10" s="42" t="e">
        <f>IF(#REF!=20,53,0)</f>
        <v>#REF!</v>
      </c>
      <c r="IN10" s="42" t="e">
        <f>IF(#REF!&gt;20,0,0)</f>
        <v>#REF!</v>
      </c>
      <c r="IO10" s="42" t="e">
        <f>IF(#REF!="сх",0,0)</f>
        <v>#REF!</v>
      </c>
      <c r="IP10" s="42" t="e">
        <f t="shared" ref="IP10:IP17" si="8">SUM(HT10:IO10)</f>
        <v>#REF!</v>
      </c>
      <c r="IQ10" s="40"/>
      <c r="IR10" s="40"/>
      <c r="IS10" s="40"/>
      <c r="IT10" s="40"/>
      <c r="IU10" s="40"/>
      <c r="IV10" s="40"/>
    </row>
    <row r="11" spans="1:256" s="3" customFormat="1" ht="34.5">
      <c r="A11" s="74"/>
      <c r="B11" s="81"/>
      <c r="C11" s="83"/>
      <c r="D11" s="67" t="s">
        <v>37</v>
      </c>
      <c r="E11" s="68">
        <v>65</v>
      </c>
      <c r="F11" s="69">
        <v>771</v>
      </c>
      <c r="G11" s="63">
        <v>7</v>
      </c>
      <c r="H11" s="56">
        <v>34</v>
      </c>
      <c r="I11" s="63">
        <v>4</v>
      </c>
      <c r="J11" s="55">
        <v>38</v>
      </c>
      <c r="K11" s="74"/>
      <c r="L11" s="39" t="e">
        <f>#REF!+#REF!</f>
        <v>#REF!</v>
      </c>
      <c r="M11" s="40"/>
      <c r="N11" s="41"/>
      <c r="O11" s="40" t="e">
        <f>IF(#REF!=1,25,0)</f>
        <v>#REF!</v>
      </c>
      <c r="P11" s="40" t="e">
        <f>IF(#REF!=2,22,0)</f>
        <v>#REF!</v>
      </c>
      <c r="Q11" s="40" t="e">
        <f>IF(#REF!=3,20,0)</f>
        <v>#REF!</v>
      </c>
      <c r="R11" s="40" t="e">
        <f>IF(#REF!=4,18,0)</f>
        <v>#REF!</v>
      </c>
      <c r="S11" s="40" t="e">
        <f>IF(#REF!=5,16,0)</f>
        <v>#REF!</v>
      </c>
      <c r="T11" s="40" t="e">
        <f>IF(#REF!=6,15,0)</f>
        <v>#REF!</v>
      </c>
      <c r="U11" s="40" t="e">
        <f>IF(#REF!=7,14,0)</f>
        <v>#REF!</v>
      </c>
      <c r="V11" s="40" t="e">
        <f>IF(#REF!=8,13,0)</f>
        <v>#REF!</v>
      </c>
      <c r="W11" s="40" t="e">
        <f>IF(#REF!=9,12,0)</f>
        <v>#REF!</v>
      </c>
      <c r="X11" s="40" t="e">
        <f>IF(#REF!=10,11,0)</f>
        <v>#REF!</v>
      </c>
      <c r="Y11" s="40" t="e">
        <f>IF(#REF!=11,10,0)</f>
        <v>#REF!</v>
      </c>
      <c r="Z11" s="40" t="e">
        <f>IF(#REF!=12,9,0)</f>
        <v>#REF!</v>
      </c>
      <c r="AA11" s="40" t="e">
        <f>IF(#REF!=13,8,0)</f>
        <v>#REF!</v>
      </c>
      <c r="AB11" s="40" t="e">
        <f>IF(#REF!=14,7,0)</f>
        <v>#REF!</v>
      </c>
      <c r="AC11" s="40" t="e">
        <f>IF(#REF!=15,6,0)</f>
        <v>#REF!</v>
      </c>
      <c r="AD11" s="40" t="e">
        <f>IF(#REF!=16,5,0)</f>
        <v>#REF!</v>
      </c>
      <c r="AE11" s="40" t="e">
        <f>IF(#REF!=17,4,0)</f>
        <v>#REF!</v>
      </c>
      <c r="AF11" s="40" t="e">
        <f>IF(#REF!=18,3,0)</f>
        <v>#REF!</v>
      </c>
      <c r="AG11" s="40" t="e">
        <f>IF(#REF!=19,2,0)</f>
        <v>#REF!</v>
      </c>
      <c r="AH11" s="40" t="e">
        <f>IF(#REF!=20,1,0)</f>
        <v>#REF!</v>
      </c>
      <c r="AI11" s="40" t="e">
        <f>IF(#REF!&gt;20,0,0)</f>
        <v>#REF!</v>
      </c>
      <c r="AJ11" s="40" t="e">
        <f>IF(#REF!="сх",0,0)</f>
        <v>#REF!</v>
      </c>
      <c r="AK11" s="40" t="e">
        <f t="shared" si="0"/>
        <v>#REF!</v>
      </c>
      <c r="AL11" s="40" t="e">
        <f>IF(#REF!=1,25,0)</f>
        <v>#REF!</v>
      </c>
      <c r="AM11" s="40" t="e">
        <f>IF(#REF!=2,22,0)</f>
        <v>#REF!</v>
      </c>
      <c r="AN11" s="40" t="e">
        <f>IF(#REF!=3,20,0)</f>
        <v>#REF!</v>
      </c>
      <c r="AO11" s="40" t="e">
        <f>IF(#REF!=4,18,0)</f>
        <v>#REF!</v>
      </c>
      <c r="AP11" s="40" t="e">
        <f>IF(#REF!=5,16,0)</f>
        <v>#REF!</v>
      </c>
      <c r="AQ11" s="40" t="e">
        <f>IF(#REF!=6,15,0)</f>
        <v>#REF!</v>
      </c>
      <c r="AR11" s="40" t="e">
        <f>IF(#REF!=7,14,0)</f>
        <v>#REF!</v>
      </c>
      <c r="AS11" s="40" t="e">
        <f>IF(#REF!=8,13,0)</f>
        <v>#REF!</v>
      </c>
      <c r="AT11" s="40" t="e">
        <f>IF(#REF!=9,12,0)</f>
        <v>#REF!</v>
      </c>
      <c r="AU11" s="40" t="e">
        <f>IF(#REF!=10,11,0)</f>
        <v>#REF!</v>
      </c>
      <c r="AV11" s="40" t="e">
        <f>IF(#REF!=11,10,0)</f>
        <v>#REF!</v>
      </c>
      <c r="AW11" s="40" t="e">
        <f>IF(#REF!=12,9,0)</f>
        <v>#REF!</v>
      </c>
      <c r="AX11" s="40" t="e">
        <f>IF(#REF!=13,8,0)</f>
        <v>#REF!</v>
      </c>
      <c r="AY11" s="40" t="e">
        <f>IF(#REF!=14,7,0)</f>
        <v>#REF!</v>
      </c>
      <c r="AZ11" s="40" t="e">
        <f>IF(#REF!=15,6,0)</f>
        <v>#REF!</v>
      </c>
      <c r="BA11" s="40" t="e">
        <f>IF(#REF!=16,5,0)</f>
        <v>#REF!</v>
      </c>
      <c r="BB11" s="40" t="e">
        <f>IF(#REF!=17,4,0)</f>
        <v>#REF!</v>
      </c>
      <c r="BC11" s="40" t="e">
        <f>IF(#REF!=18,3,0)</f>
        <v>#REF!</v>
      </c>
      <c r="BD11" s="40" t="e">
        <f>IF(#REF!=19,2,0)</f>
        <v>#REF!</v>
      </c>
      <c r="BE11" s="40" t="e">
        <f>IF(#REF!=20,1,0)</f>
        <v>#REF!</v>
      </c>
      <c r="BF11" s="40" t="e">
        <f>IF(#REF!&gt;20,0,0)</f>
        <v>#REF!</v>
      </c>
      <c r="BG11" s="40" t="e">
        <f>IF(#REF!="сх",0,0)</f>
        <v>#REF!</v>
      </c>
      <c r="BH11" s="40" t="e">
        <f t="shared" si="1"/>
        <v>#REF!</v>
      </c>
      <c r="BI11" s="40" t="e">
        <f>IF(#REF!=1,45,0)</f>
        <v>#REF!</v>
      </c>
      <c r="BJ11" s="40" t="e">
        <f>IF(#REF!=2,42,0)</f>
        <v>#REF!</v>
      </c>
      <c r="BK11" s="40" t="e">
        <f>IF(#REF!=3,40,0)</f>
        <v>#REF!</v>
      </c>
      <c r="BL11" s="40" t="e">
        <f>IF(#REF!=4,38,0)</f>
        <v>#REF!</v>
      </c>
      <c r="BM11" s="40" t="e">
        <f>IF(#REF!=5,36,0)</f>
        <v>#REF!</v>
      </c>
      <c r="BN11" s="40" t="e">
        <f>IF(#REF!=6,35,0)</f>
        <v>#REF!</v>
      </c>
      <c r="BO11" s="40" t="e">
        <f>IF(#REF!=7,34,0)</f>
        <v>#REF!</v>
      </c>
      <c r="BP11" s="40" t="e">
        <f>IF(#REF!=8,33,0)</f>
        <v>#REF!</v>
      </c>
      <c r="BQ11" s="40" t="e">
        <f>IF(#REF!=9,32,0)</f>
        <v>#REF!</v>
      </c>
      <c r="BR11" s="40" t="e">
        <f>IF(#REF!=10,31,0)</f>
        <v>#REF!</v>
      </c>
      <c r="BS11" s="40" t="e">
        <f>IF(#REF!=11,30,0)</f>
        <v>#REF!</v>
      </c>
      <c r="BT11" s="40" t="e">
        <f>IF(#REF!=12,29,0)</f>
        <v>#REF!</v>
      </c>
      <c r="BU11" s="40" t="e">
        <f>IF(#REF!=13,28,0)</f>
        <v>#REF!</v>
      </c>
      <c r="BV11" s="40" t="e">
        <f>IF(#REF!=14,27,0)</f>
        <v>#REF!</v>
      </c>
      <c r="BW11" s="40" t="e">
        <f>IF(#REF!=15,26,0)</f>
        <v>#REF!</v>
      </c>
      <c r="BX11" s="40" t="e">
        <f>IF(#REF!=16,25,0)</f>
        <v>#REF!</v>
      </c>
      <c r="BY11" s="40" t="e">
        <f>IF(#REF!=17,24,0)</f>
        <v>#REF!</v>
      </c>
      <c r="BZ11" s="40" t="e">
        <f>IF(#REF!=18,23,0)</f>
        <v>#REF!</v>
      </c>
      <c r="CA11" s="40" t="e">
        <f>IF(#REF!=19,22,0)</f>
        <v>#REF!</v>
      </c>
      <c r="CB11" s="40" t="e">
        <f>IF(#REF!=20,21,0)</f>
        <v>#REF!</v>
      </c>
      <c r="CC11" s="40" t="e">
        <f>IF(#REF!=21,20,0)</f>
        <v>#REF!</v>
      </c>
      <c r="CD11" s="40" t="e">
        <f>IF(#REF!=22,19,0)</f>
        <v>#REF!</v>
      </c>
      <c r="CE11" s="40" t="e">
        <f>IF(#REF!=23,18,0)</f>
        <v>#REF!</v>
      </c>
      <c r="CF11" s="40" t="e">
        <f>IF(#REF!=24,17,0)</f>
        <v>#REF!</v>
      </c>
      <c r="CG11" s="40" t="e">
        <f>IF(#REF!=25,16,0)</f>
        <v>#REF!</v>
      </c>
      <c r="CH11" s="40" t="e">
        <f>IF(#REF!=26,15,0)</f>
        <v>#REF!</v>
      </c>
      <c r="CI11" s="40" t="e">
        <f>IF(#REF!=27,14,0)</f>
        <v>#REF!</v>
      </c>
      <c r="CJ11" s="40" t="e">
        <f>IF(#REF!=28,13,0)</f>
        <v>#REF!</v>
      </c>
      <c r="CK11" s="40" t="e">
        <f>IF(#REF!=29,12,0)</f>
        <v>#REF!</v>
      </c>
      <c r="CL11" s="40" t="e">
        <f>IF(#REF!=30,11,0)</f>
        <v>#REF!</v>
      </c>
      <c r="CM11" s="40" t="e">
        <f>IF(#REF!=31,10,0)</f>
        <v>#REF!</v>
      </c>
      <c r="CN11" s="40" t="e">
        <f>IF(#REF!=32,9,0)</f>
        <v>#REF!</v>
      </c>
      <c r="CO11" s="40" t="e">
        <f>IF(#REF!=33,8,0)</f>
        <v>#REF!</v>
      </c>
      <c r="CP11" s="40" t="e">
        <f>IF(#REF!=34,7,0)</f>
        <v>#REF!</v>
      </c>
      <c r="CQ11" s="40" t="e">
        <f>IF(#REF!=35,6,0)</f>
        <v>#REF!</v>
      </c>
      <c r="CR11" s="40" t="e">
        <f>IF(#REF!=36,5,0)</f>
        <v>#REF!</v>
      </c>
      <c r="CS11" s="40" t="e">
        <f>IF(#REF!=37,4,0)</f>
        <v>#REF!</v>
      </c>
      <c r="CT11" s="40" t="e">
        <f>IF(#REF!=38,3,0)</f>
        <v>#REF!</v>
      </c>
      <c r="CU11" s="40" t="e">
        <f>IF(#REF!=39,2,0)</f>
        <v>#REF!</v>
      </c>
      <c r="CV11" s="40" t="e">
        <f>IF(#REF!=40,1,0)</f>
        <v>#REF!</v>
      </c>
      <c r="CW11" s="40" t="e">
        <f>IF(#REF!&gt;20,0,0)</f>
        <v>#REF!</v>
      </c>
      <c r="CX11" s="40" t="e">
        <f>IF(#REF!="сх",0,0)</f>
        <v>#REF!</v>
      </c>
      <c r="CY11" s="40" t="e">
        <f t="shared" si="2"/>
        <v>#REF!</v>
      </c>
      <c r="CZ11" s="40" t="e">
        <f>IF(#REF!=1,45,0)</f>
        <v>#REF!</v>
      </c>
      <c r="DA11" s="40" t="e">
        <f>IF(#REF!=2,42,0)</f>
        <v>#REF!</v>
      </c>
      <c r="DB11" s="40" t="e">
        <f>IF(#REF!=3,40,0)</f>
        <v>#REF!</v>
      </c>
      <c r="DC11" s="40" t="e">
        <f>IF(#REF!=4,38,0)</f>
        <v>#REF!</v>
      </c>
      <c r="DD11" s="40" t="e">
        <f>IF(#REF!=5,36,0)</f>
        <v>#REF!</v>
      </c>
      <c r="DE11" s="40" t="e">
        <f>IF(#REF!=6,35,0)</f>
        <v>#REF!</v>
      </c>
      <c r="DF11" s="40" t="e">
        <f>IF(#REF!=7,34,0)</f>
        <v>#REF!</v>
      </c>
      <c r="DG11" s="40" t="e">
        <f>IF(#REF!=8,33,0)</f>
        <v>#REF!</v>
      </c>
      <c r="DH11" s="40" t="e">
        <f>IF(#REF!=9,32,0)</f>
        <v>#REF!</v>
      </c>
      <c r="DI11" s="40" t="e">
        <f>IF(#REF!=10,31,0)</f>
        <v>#REF!</v>
      </c>
      <c r="DJ11" s="40" t="e">
        <f>IF(#REF!=11,30,0)</f>
        <v>#REF!</v>
      </c>
      <c r="DK11" s="40" t="e">
        <f>IF(#REF!=12,29,0)</f>
        <v>#REF!</v>
      </c>
      <c r="DL11" s="40" t="e">
        <f>IF(#REF!=13,28,0)</f>
        <v>#REF!</v>
      </c>
      <c r="DM11" s="40" t="e">
        <f>IF(#REF!=14,27,0)</f>
        <v>#REF!</v>
      </c>
      <c r="DN11" s="40" t="e">
        <f>IF(#REF!=15,26,0)</f>
        <v>#REF!</v>
      </c>
      <c r="DO11" s="40" t="e">
        <f>IF(#REF!=16,25,0)</f>
        <v>#REF!</v>
      </c>
      <c r="DP11" s="40" t="e">
        <f>IF(#REF!=17,24,0)</f>
        <v>#REF!</v>
      </c>
      <c r="DQ11" s="40" t="e">
        <f>IF(#REF!=18,23,0)</f>
        <v>#REF!</v>
      </c>
      <c r="DR11" s="40" t="e">
        <f>IF(#REF!=19,22,0)</f>
        <v>#REF!</v>
      </c>
      <c r="DS11" s="40" t="e">
        <f>IF(#REF!=20,21,0)</f>
        <v>#REF!</v>
      </c>
      <c r="DT11" s="40" t="e">
        <f>IF(#REF!=21,20,0)</f>
        <v>#REF!</v>
      </c>
      <c r="DU11" s="40" t="e">
        <f>IF(#REF!=22,19,0)</f>
        <v>#REF!</v>
      </c>
      <c r="DV11" s="40" t="e">
        <f>IF(#REF!=23,18,0)</f>
        <v>#REF!</v>
      </c>
      <c r="DW11" s="40" t="e">
        <f>IF(#REF!=24,17,0)</f>
        <v>#REF!</v>
      </c>
      <c r="DX11" s="40" t="e">
        <f>IF(#REF!=25,16,0)</f>
        <v>#REF!</v>
      </c>
      <c r="DY11" s="40" t="e">
        <f>IF(#REF!=26,15,0)</f>
        <v>#REF!</v>
      </c>
      <c r="DZ11" s="40" t="e">
        <f>IF(#REF!=27,14,0)</f>
        <v>#REF!</v>
      </c>
      <c r="EA11" s="40" t="e">
        <f>IF(#REF!=28,13,0)</f>
        <v>#REF!</v>
      </c>
      <c r="EB11" s="40" t="e">
        <f>IF(#REF!=29,12,0)</f>
        <v>#REF!</v>
      </c>
      <c r="EC11" s="40" t="e">
        <f>IF(#REF!=30,11,0)</f>
        <v>#REF!</v>
      </c>
      <c r="ED11" s="40" t="e">
        <f>IF(#REF!=31,10,0)</f>
        <v>#REF!</v>
      </c>
      <c r="EE11" s="40" t="e">
        <f>IF(#REF!=32,9,0)</f>
        <v>#REF!</v>
      </c>
      <c r="EF11" s="40" t="e">
        <f>IF(#REF!=33,8,0)</f>
        <v>#REF!</v>
      </c>
      <c r="EG11" s="40" t="e">
        <f>IF(#REF!=34,7,0)</f>
        <v>#REF!</v>
      </c>
      <c r="EH11" s="40" t="e">
        <f>IF(#REF!=35,6,0)</f>
        <v>#REF!</v>
      </c>
      <c r="EI11" s="40" t="e">
        <f>IF(#REF!=36,5,0)</f>
        <v>#REF!</v>
      </c>
      <c r="EJ11" s="40" t="e">
        <f>IF(#REF!=37,4,0)</f>
        <v>#REF!</v>
      </c>
      <c r="EK11" s="40" t="e">
        <f>IF(#REF!=38,3,0)</f>
        <v>#REF!</v>
      </c>
      <c r="EL11" s="40" t="e">
        <f>IF(#REF!=39,2,0)</f>
        <v>#REF!</v>
      </c>
      <c r="EM11" s="40" t="e">
        <f>IF(#REF!=40,1,0)</f>
        <v>#REF!</v>
      </c>
      <c r="EN11" s="40" t="e">
        <f>IF(#REF!&gt;20,0,0)</f>
        <v>#REF!</v>
      </c>
      <c r="EO11" s="40" t="e">
        <f>IF(#REF!="сх",0,0)</f>
        <v>#REF!</v>
      </c>
      <c r="EP11" s="40" t="e">
        <f t="shared" si="3"/>
        <v>#REF!</v>
      </c>
      <c r="EQ11" s="40"/>
      <c r="ER11" s="40" t="e">
        <f>IF(#REF!="сх","ноль",IF(#REF!&gt;0,#REF!,"Ноль"))</f>
        <v>#REF!</v>
      </c>
      <c r="ES11" s="40" t="e">
        <f>IF(#REF!="сх","ноль",IF(#REF!&gt;0,#REF!,"Ноль"))</f>
        <v>#REF!</v>
      </c>
      <c r="ET11" s="40"/>
      <c r="EU11" s="40" t="e">
        <f t="shared" si="4"/>
        <v>#REF!</v>
      </c>
      <c r="EV11" s="40" t="e">
        <f>IF(K11=#REF!,IF(#REF!&lt;#REF!,#REF!,EZ11),#REF!)</f>
        <v>#REF!</v>
      </c>
      <c r="EW11" s="40" t="e">
        <f>IF(K11=#REF!,IF(#REF!&lt;#REF!,0,1))</f>
        <v>#REF!</v>
      </c>
      <c r="EX11" s="40" t="e">
        <f>IF(AND(EU11&gt;=21,EU11&lt;&gt;0),EU11,IF(K11&lt;#REF!,"СТОП",EV11+EW11))</f>
        <v>#REF!</v>
      </c>
      <c r="EY11" s="40"/>
      <c r="EZ11" s="40">
        <v>15</v>
      </c>
      <c r="FA11" s="40">
        <v>16</v>
      </c>
      <c r="FB11" s="40"/>
      <c r="FC11" s="42" t="e">
        <f>IF(#REF!=1,25,0)</f>
        <v>#REF!</v>
      </c>
      <c r="FD11" s="42" t="e">
        <f>IF(#REF!=2,22,0)</f>
        <v>#REF!</v>
      </c>
      <c r="FE11" s="42" t="e">
        <f>IF(#REF!=3,20,0)</f>
        <v>#REF!</v>
      </c>
      <c r="FF11" s="42" t="e">
        <f>IF(#REF!=4,18,0)</f>
        <v>#REF!</v>
      </c>
      <c r="FG11" s="42" t="e">
        <f>IF(#REF!=5,16,0)</f>
        <v>#REF!</v>
      </c>
      <c r="FH11" s="42" t="e">
        <f>IF(#REF!=6,15,0)</f>
        <v>#REF!</v>
      </c>
      <c r="FI11" s="42" t="e">
        <f>IF(#REF!=7,14,0)</f>
        <v>#REF!</v>
      </c>
      <c r="FJ11" s="42" t="e">
        <f>IF(#REF!=8,13,0)</f>
        <v>#REF!</v>
      </c>
      <c r="FK11" s="42" t="e">
        <f>IF(#REF!=9,12,0)</f>
        <v>#REF!</v>
      </c>
      <c r="FL11" s="42" t="e">
        <f>IF(#REF!=10,11,0)</f>
        <v>#REF!</v>
      </c>
      <c r="FM11" s="42" t="e">
        <f>IF(#REF!=11,10,0)</f>
        <v>#REF!</v>
      </c>
      <c r="FN11" s="42" t="e">
        <f>IF(#REF!=12,9,0)</f>
        <v>#REF!</v>
      </c>
      <c r="FO11" s="42" t="e">
        <f>IF(#REF!=13,8,0)</f>
        <v>#REF!</v>
      </c>
      <c r="FP11" s="42" t="e">
        <f>IF(#REF!=14,7,0)</f>
        <v>#REF!</v>
      </c>
      <c r="FQ11" s="42" t="e">
        <f>IF(#REF!=15,6,0)</f>
        <v>#REF!</v>
      </c>
      <c r="FR11" s="42" t="e">
        <f>IF(#REF!=16,5,0)</f>
        <v>#REF!</v>
      </c>
      <c r="FS11" s="42" t="e">
        <f>IF(#REF!=17,4,0)</f>
        <v>#REF!</v>
      </c>
      <c r="FT11" s="42" t="e">
        <f>IF(#REF!=18,3,0)</f>
        <v>#REF!</v>
      </c>
      <c r="FU11" s="42" t="e">
        <f>IF(#REF!=19,2,0)</f>
        <v>#REF!</v>
      </c>
      <c r="FV11" s="42" t="e">
        <f>IF(#REF!=20,1,0)</f>
        <v>#REF!</v>
      </c>
      <c r="FW11" s="42" t="e">
        <f>IF(#REF!&gt;20,0,0)</f>
        <v>#REF!</v>
      </c>
      <c r="FX11" s="42" t="e">
        <f>IF(#REF!="сх",0,0)</f>
        <v>#REF!</v>
      </c>
      <c r="FY11" s="42" t="e">
        <f t="shared" si="5"/>
        <v>#REF!</v>
      </c>
      <c r="FZ11" s="42" t="e">
        <f>IF(#REF!=1,25,0)</f>
        <v>#REF!</v>
      </c>
      <c r="GA11" s="42" t="e">
        <f>IF(#REF!=2,22,0)</f>
        <v>#REF!</v>
      </c>
      <c r="GB11" s="42" t="e">
        <f>IF(#REF!=3,20,0)</f>
        <v>#REF!</v>
      </c>
      <c r="GC11" s="42" t="e">
        <f>IF(#REF!=4,18,0)</f>
        <v>#REF!</v>
      </c>
      <c r="GD11" s="42" t="e">
        <f>IF(#REF!=5,16,0)</f>
        <v>#REF!</v>
      </c>
      <c r="GE11" s="42" t="e">
        <f>IF(#REF!=6,15,0)</f>
        <v>#REF!</v>
      </c>
      <c r="GF11" s="42" t="e">
        <f>IF(#REF!=7,14,0)</f>
        <v>#REF!</v>
      </c>
      <c r="GG11" s="42" t="e">
        <f>IF(#REF!=8,13,0)</f>
        <v>#REF!</v>
      </c>
      <c r="GH11" s="42" t="e">
        <f>IF(#REF!=9,12,0)</f>
        <v>#REF!</v>
      </c>
      <c r="GI11" s="42" t="e">
        <f>IF(#REF!=10,11,0)</f>
        <v>#REF!</v>
      </c>
      <c r="GJ11" s="42" t="e">
        <f>IF(#REF!=11,10,0)</f>
        <v>#REF!</v>
      </c>
      <c r="GK11" s="42" t="e">
        <f>IF(#REF!=12,9,0)</f>
        <v>#REF!</v>
      </c>
      <c r="GL11" s="42" t="e">
        <f>IF(#REF!=13,8,0)</f>
        <v>#REF!</v>
      </c>
      <c r="GM11" s="42" t="e">
        <f>IF(#REF!=14,7,0)</f>
        <v>#REF!</v>
      </c>
      <c r="GN11" s="42" t="e">
        <f>IF(#REF!=15,6,0)</f>
        <v>#REF!</v>
      </c>
      <c r="GO11" s="42" t="e">
        <f>IF(#REF!=16,5,0)</f>
        <v>#REF!</v>
      </c>
      <c r="GP11" s="42" t="e">
        <f>IF(#REF!=17,4,0)</f>
        <v>#REF!</v>
      </c>
      <c r="GQ11" s="42" t="e">
        <f>IF(#REF!=18,3,0)</f>
        <v>#REF!</v>
      </c>
      <c r="GR11" s="42" t="e">
        <f>IF(#REF!=19,2,0)</f>
        <v>#REF!</v>
      </c>
      <c r="GS11" s="42" t="e">
        <f>IF(#REF!=20,1,0)</f>
        <v>#REF!</v>
      </c>
      <c r="GT11" s="42" t="e">
        <f>IF(#REF!&gt;20,0,0)</f>
        <v>#REF!</v>
      </c>
      <c r="GU11" s="42" t="e">
        <f>IF(#REF!="сх",0,0)</f>
        <v>#REF!</v>
      </c>
      <c r="GV11" s="42" t="e">
        <f t="shared" si="6"/>
        <v>#REF!</v>
      </c>
      <c r="GW11" s="42" t="e">
        <f>IF(#REF!=1,100,0)</f>
        <v>#REF!</v>
      </c>
      <c r="GX11" s="42" t="e">
        <f>IF(#REF!=2,98,0)</f>
        <v>#REF!</v>
      </c>
      <c r="GY11" s="42" t="e">
        <f>IF(#REF!=3,95,0)</f>
        <v>#REF!</v>
      </c>
      <c r="GZ11" s="42" t="e">
        <f>IF(#REF!=4,93,0)</f>
        <v>#REF!</v>
      </c>
      <c r="HA11" s="42" t="e">
        <f>IF(#REF!=5,90,0)</f>
        <v>#REF!</v>
      </c>
      <c r="HB11" s="42" t="e">
        <f>IF(#REF!=6,88,0)</f>
        <v>#REF!</v>
      </c>
      <c r="HC11" s="42" t="e">
        <f>IF(#REF!=7,85,0)</f>
        <v>#REF!</v>
      </c>
      <c r="HD11" s="42" t="e">
        <f>IF(#REF!=8,83,0)</f>
        <v>#REF!</v>
      </c>
      <c r="HE11" s="42" t="e">
        <f>IF(#REF!=9,80,0)</f>
        <v>#REF!</v>
      </c>
      <c r="HF11" s="42" t="e">
        <f>IF(#REF!=10,78,0)</f>
        <v>#REF!</v>
      </c>
      <c r="HG11" s="42" t="e">
        <f>IF(#REF!=11,75,0)</f>
        <v>#REF!</v>
      </c>
      <c r="HH11" s="42" t="e">
        <f>IF(#REF!=12,73,0)</f>
        <v>#REF!</v>
      </c>
      <c r="HI11" s="42" t="e">
        <f>IF(#REF!=13,70,0)</f>
        <v>#REF!</v>
      </c>
      <c r="HJ11" s="42" t="e">
        <f>IF(#REF!=14,68,0)</f>
        <v>#REF!</v>
      </c>
      <c r="HK11" s="42" t="e">
        <f>IF(#REF!=15,65,0)</f>
        <v>#REF!</v>
      </c>
      <c r="HL11" s="42" t="e">
        <f>IF(#REF!=16,63,0)</f>
        <v>#REF!</v>
      </c>
      <c r="HM11" s="42" t="e">
        <f>IF(#REF!=17,60,0)</f>
        <v>#REF!</v>
      </c>
      <c r="HN11" s="42" t="e">
        <f>IF(#REF!=18,58,0)</f>
        <v>#REF!</v>
      </c>
      <c r="HO11" s="42" t="e">
        <f>IF(#REF!=19,55,0)</f>
        <v>#REF!</v>
      </c>
      <c r="HP11" s="42" t="e">
        <f>IF(#REF!=20,53,0)</f>
        <v>#REF!</v>
      </c>
      <c r="HQ11" s="42" t="e">
        <f>IF(#REF!&gt;20,0,0)</f>
        <v>#REF!</v>
      </c>
      <c r="HR11" s="42" t="e">
        <f>IF(#REF!="сх",0,0)</f>
        <v>#REF!</v>
      </c>
      <c r="HS11" s="42" t="e">
        <f t="shared" si="7"/>
        <v>#REF!</v>
      </c>
      <c r="HT11" s="42" t="e">
        <f>IF(#REF!=1,100,0)</f>
        <v>#REF!</v>
      </c>
      <c r="HU11" s="42" t="e">
        <f>IF(#REF!=2,98,0)</f>
        <v>#REF!</v>
      </c>
      <c r="HV11" s="42" t="e">
        <f>IF(#REF!=3,95,0)</f>
        <v>#REF!</v>
      </c>
      <c r="HW11" s="42" t="e">
        <f>IF(#REF!=4,93,0)</f>
        <v>#REF!</v>
      </c>
      <c r="HX11" s="42" t="e">
        <f>IF(#REF!=5,90,0)</f>
        <v>#REF!</v>
      </c>
      <c r="HY11" s="42" t="e">
        <f>IF(#REF!=6,88,0)</f>
        <v>#REF!</v>
      </c>
      <c r="HZ11" s="42" t="e">
        <f>IF(#REF!=7,85,0)</f>
        <v>#REF!</v>
      </c>
      <c r="IA11" s="42" t="e">
        <f>IF(#REF!=8,83,0)</f>
        <v>#REF!</v>
      </c>
      <c r="IB11" s="42" t="e">
        <f>IF(#REF!=9,80,0)</f>
        <v>#REF!</v>
      </c>
      <c r="IC11" s="42" t="e">
        <f>IF(#REF!=10,78,0)</f>
        <v>#REF!</v>
      </c>
      <c r="ID11" s="42" t="e">
        <f>IF(#REF!=11,75,0)</f>
        <v>#REF!</v>
      </c>
      <c r="IE11" s="42" t="e">
        <f>IF(#REF!=12,73,0)</f>
        <v>#REF!</v>
      </c>
      <c r="IF11" s="42" t="e">
        <f>IF(#REF!=13,70,0)</f>
        <v>#REF!</v>
      </c>
      <c r="IG11" s="42" t="e">
        <f>IF(#REF!=14,68,0)</f>
        <v>#REF!</v>
      </c>
      <c r="IH11" s="42" t="e">
        <f>IF(#REF!=15,65,0)</f>
        <v>#REF!</v>
      </c>
      <c r="II11" s="42" t="e">
        <f>IF(#REF!=16,63,0)</f>
        <v>#REF!</v>
      </c>
      <c r="IJ11" s="42" t="e">
        <f>IF(#REF!=17,60,0)</f>
        <v>#REF!</v>
      </c>
      <c r="IK11" s="42" t="e">
        <f>IF(#REF!=18,58,0)</f>
        <v>#REF!</v>
      </c>
      <c r="IL11" s="42" t="e">
        <f>IF(#REF!=19,55,0)</f>
        <v>#REF!</v>
      </c>
      <c r="IM11" s="42" t="e">
        <f>IF(#REF!=20,53,0)</f>
        <v>#REF!</v>
      </c>
      <c r="IN11" s="42" t="e">
        <f>IF(#REF!&gt;20,0,0)</f>
        <v>#REF!</v>
      </c>
      <c r="IO11" s="42" t="e">
        <f>IF(#REF!="сх",0,0)</f>
        <v>#REF!</v>
      </c>
      <c r="IP11" s="42" t="e">
        <f t="shared" si="8"/>
        <v>#REF!</v>
      </c>
      <c r="IQ11" s="40"/>
      <c r="IR11" s="40"/>
      <c r="IS11" s="40"/>
      <c r="IT11" s="40"/>
      <c r="IU11" s="40"/>
      <c r="IV11" s="40"/>
    </row>
    <row r="12" spans="1:256" s="3" customFormat="1" ht="34.5">
      <c r="A12" s="74"/>
      <c r="B12" s="81"/>
      <c r="C12" s="83"/>
      <c r="D12" s="67" t="s">
        <v>38</v>
      </c>
      <c r="E12" s="68">
        <v>65</v>
      </c>
      <c r="F12" s="69">
        <v>707</v>
      </c>
      <c r="G12" s="63">
        <v>9</v>
      </c>
      <c r="H12" s="56">
        <v>32</v>
      </c>
      <c r="I12" s="63">
        <v>15</v>
      </c>
      <c r="J12" s="55">
        <v>26</v>
      </c>
      <c r="K12" s="74"/>
      <c r="L12" s="39"/>
      <c r="M12" s="40"/>
      <c r="N12" s="41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0"/>
      <c r="IR12" s="40"/>
      <c r="IS12" s="40"/>
      <c r="IT12" s="40"/>
      <c r="IU12" s="40"/>
      <c r="IV12" s="40"/>
    </row>
    <row r="13" spans="1:256" s="3" customFormat="1" ht="34.5">
      <c r="A13" s="74"/>
      <c r="B13" s="81"/>
      <c r="C13" s="83"/>
      <c r="D13" s="67" t="s">
        <v>39</v>
      </c>
      <c r="E13" s="68">
        <v>85</v>
      </c>
      <c r="F13" s="69">
        <v>461</v>
      </c>
      <c r="G13" s="49">
        <v>1</v>
      </c>
      <c r="H13" s="50">
        <v>45</v>
      </c>
      <c r="I13" s="49">
        <v>1</v>
      </c>
      <c r="J13" s="51">
        <v>45</v>
      </c>
      <c r="K13" s="74"/>
      <c r="L13" s="39"/>
      <c r="M13" s="40"/>
      <c r="N13" s="41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0"/>
      <c r="IR13" s="40"/>
      <c r="IS13" s="40"/>
      <c r="IT13" s="40"/>
      <c r="IU13" s="40"/>
      <c r="IV13" s="40"/>
    </row>
    <row r="14" spans="1:256" s="3" customFormat="1" ht="34.5">
      <c r="A14" s="74"/>
      <c r="B14" s="81"/>
      <c r="C14" s="83"/>
      <c r="D14" s="67" t="s">
        <v>40</v>
      </c>
      <c r="E14" s="68">
        <v>85</v>
      </c>
      <c r="F14" s="69">
        <v>700</v>
      </c>
      <c r="G14" s="63">
        <v>2</v>
      </c>
      <c r="H14" s="56">
        <v>42</v>
      </c>
      <c r="I14" s="63">
        <v>2</v>
      </c>
      <c r="J14" s="55">
        <v>42</v>
      </c>
      <c r="K14" s="74"/>
      <c r="L14" s="39"/>
      <c r="M14" s="40"/>
      <c r="N14" s="41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0"/>
      <c r="IR14" s="40"/>
      <c r="IS14" s="40"/>
      <c r="IT14" s="40"/>
      <c r="IU14" s="40"/>
      <c r="IV14" s="40"/>
    </row>
    <row r="15" spans="1:256" s="3" customFormat="1" ht="34.5">
      <c r="A15" s="74"/>
      <c r="B15" s="81"/>
      <c r="C15" s="83"/>
      <c r="D15" s="67" t="s">
        <v>41</v>
      </c>
      <c r="E15" s="68" t="s">
        <v>43</v>
      </c>
      <c r="F15" s="69">
        <v>500</v>
      </c>
      <c r="G15" s="49">
        <v>1</v>
      </c>
      <c r="H15" s="50">
        <v>45</v>
      </c>
      <c r="I15" s="49">
        <v>1</v>
      </c>
      <c r="J15" s="51">
        <v>45</v>
      </c>
      <c r="K15" s="74"/>
      <c r="L15" s="39" t="e">
        <f>#REF!+#REF!</f>
        <v>#REF!</v>
      </c>
      <c r="M15" s="40"/>
      <c r="N15" s="41"/>
      <c r="O15" s="40" t="e">
        <f>IF(#REF!=1,25,0)</f>
        <v>#REF!</v>
      </c>
      <c r="P15" s="40" t="e">
        <f>IF(#REF!=2,22,0)</f>
        <v>#REF!</v>
      </c>
      <c r="Q15" s="40" t="e">
        <f>IF(#REF!=3,20,0)</f>
        <v>#REF!</v>
      </c>
      <c r="R15" s="40" t="e">
        <f>IF(#REF!=4,18,0)</f>
        <v>#REF!</v>
      </c>
      <c r="S15" s="40" t="e">
        <f>IF(#REF!=5,16,0)</f>
        <v>#REF!</v>
      </c>
      <c r="T15" s="40" t="e">
        <f>IF(#REF!=6,15,0)</f>
        <v>#REF!</v>
      </c>
      <c r="U15" s="40" t="e">
        <f>IF(#REF!=7,14,0)</f>
        <v>#REF!</v>
      </c>
      <c r="V15" s="40" t="e">
        <f>IF(#REF!=8,13,0)</f>
        <v>#REF!</v>
      </c>
      <c r="W15" s="40" t="e">
        <f>IF(#REF!=9,12,0)</f>
        <v>#REF!</v>
      </c>
      <c r="X15" s="40" t="e">
        <f>IF(#REF!=10,11,0)</f>
        <v>#REF!</v>
      </c>
      <c r="Y15" s="40" t="e">
        <f>IF(#REF!=11,10,0)</f>
        <v>#REF!</v>
      </c>
      <c r="Z15" s="40" t="e">
        <f>IF(#REF!=12,9,0)</f>
        <v>#REF!</v>
      </c>
      <c r="AA15" s="40" t="e">
        <f>IF(#REF!=13,8,0)</f>
        <v>#REF!</v>
      </c>
      <c r="AB15" s="40" t="e">
        <f>IF(#REF!=14,7,0)</f>
        <v>#REF!</v>
      </c>
      <c r="AC15" s="40" t="e">
        <f>IF(#REF!=15,6,0)</f>
        <v>#REF!</v>
      </c>
      <c r="AD15" s="40" t="e">
        <f>IF(#REF!=16,5,0)</f>
        <v>#REF!</v>
      </c>
      <c r="AE15" s="40" t="e">
        <f>IF(#REF!=17,4,0)</f>
        <v>#REF!</v>
      </c>
      <c r="AF15" s="40" t="e">
        <f>IF(#REF!=18,3,0)</f>
        <v>#REF!</v>
      </c>
      <c r="AG15" s="40" t="e">
        <f>IF(#REF!=19,2,0)</f>
        <v>#REF!</v>
      </c>
      <c r="AH15" s="40" t="e">
        <f>IF(#REF!=20,1,0)</f>
        <v>#REF!</v>
      </c>
      <c r="AI15" s="40" t="e">
        <f>IF(#REF!&gt;20,0,0)</f>
        <v>#REF!</v>
      </c>
      <c r="AJ15" s="40" t="e">
        <f>IF(#REF!="сх",0,0)</f>
        <v>#REF!</v>
      </c>
      <c r="AK15" s="40" t="e">
        <f t="shared" si="0"/>
        <v>#REF!</v>
      </c>
      <c r="AL15" s="40" t="e">
        <f>IF(#REF!=1,25,0)</f>
        <v>#REF!</v>
      </c>
      <c r="AM15" s="40" t="e">
        <f>IF(#REF!=2,22,0)</f>
        <v>#REF!</v>
      </c>
      <c r="AN15" s="40" t="e">
        <f>IF(#REF!=3,20,0)</f>
        <v>#REF!</v>
      </c>
      <c r="AO15" s="40" t="e">
        <f>IF(#REF!=4,18,0)</f>
        <v>#REF!</v>
      </c>
      <c r="AP15" s="40" t="e">
        <f>IF(#REF!=5,16,0)</f>
        <v>#REF!</v>
      </c>
      <c r="AQ15" s="40" t="e">
        <f>IF(#REF!=6,15,0)</f>
        <v>#REF!</v>
      </c>
      <c r="AR15" s="40" t="e">
        <f>IF(#REF!=7,14,0)</f>
        <v>#REF!</v>
      </c>
      <c r="AS15" s="40" t="e">
        <f>IF(#REF!=8,13,0)</f>
        <v>#REF!</v>
      </c>
      <c r="AT15" s="40" t="e">
        <f>IF(#REF!=9,12,0)</f>
        <v>#REF!</v>
      </c>
      <c r="AU15" s="40" t="e">
        <f>IF(#REF!=10,11,0)</f>
        <v>#REF!</v>
      </c>
      <c r="AV15" s="40" t="e">
        <f>IF(#REF!=11,10,0)</f>
        <v>#REF!</v>
      </c>
      <c r="AW15" s="40" t="e">
        <f>IF(#REF!=12,9,0)</f>
        <v>#REF!</v>
      </c>
      <c r="AX15" s="40" t="e">
        <f>IF(#REF!=13,8,0)</f>
        <v>#REF!</v>
      </c>
      <c r="AY15" s="40" t="e">
        <f>IF(#REF!=14,7,0)</f>
        <v>#REF!</v>
      </c>
      <c r="AZ15" s="40" t="e">
        <f>IF(#REF!=15,6,0)</f>
        <v>#REF!</v>
      </c>
      <c r="BA15" s="40" t="e">
        <f>IF(#REF!=16,5,0)</f>
        <v>#REF!</v>
      </c>
      <c r="BB15" s="40" t="e">
        <f>IF(#REF!=17,4,0)</f>
        <v>#REF!</v>
      </c>
      <c r="BC15" s="40" t="e">
        <f>IF(#REF!=18,3,0)</f>
        <v>#REF!</v>
      </c>
      <c r="BD15" s="40" t="e">
        <f>IF(#REF!=19,2,0)</f>
        <v>#REF!</v>
      </c>
      <c r="BE15" s="40" t="e">
        <f>IF(#REF!=20,1,0)</f>
        <v>#REF!</v>
      </c>
      <c r="BF15" s="40" t="e">
        <f>IF(#REF!&gt;20,0,0)</f>
        <v>#REF!</v>
      </c>
      <c r="BG15" s="40" t="e">
        <f>IF(#REF!="сх",0,0)</f>
        <v>#REF!</v>
      </c>
      <c r="BH15" s="40" t="e">
        <f t="shared" si="1"/>
        <v>#REF!</v>
      </c>
      <c r="BI15" s="40" t="e">
        <f>IF(#REF!=1,45,0)</f>
        <v>#REF!</v>
      </c>
      <c r="BJ15" s="40" t="e">
        <f>IF(#REF!=2,42,0)</f>
        <v>#REF!</v>
      </c>
      <c r="BK15" s="40" t="e">
        <f>IF(#REF!=3,40,0)</f>
        <v>#REF!</v>
      </c>
      <c r="BL15" s="40" t="e">
        <f>IF(#REF!=4,38,0)</f>
        <v>#REF!</v>
      </c>
      <c r="BM15" s="40" t="e">
        <f>IF(#REF!=5,36,0)</f>
        <v>#REF!</v>
      </c>
      <c r="BN15" s="40" t="e">
        <f>IF(#REF!=6,35,0)</f>
        <v>#REF!</v>
      </c>
      <c r="BO15" s="40" t="e">
        <f>IF(#REF!=7,34,0)</f>
        <v>#REF!</v>
      </c>
      <c r="BP15" s="40" t="e">
        <f>IF(#REF!=8,33,0)</f>
        <v>#REF!</v>
      </c>
      <c r="BQ15" s="40" t="e">
        <f>IF(#REF!=9,32,0)</f>
        <v>#REF!</v>
      </c>
      <c r="BR15" s="40" t="e">
        <f>IF(#REF!=10,31,0)</f>
        <v>#REF!</v>
      </c>
      <c r="BS15" s="40" t="e">
        <f>IF(#REF!=11,30,0)</f>
        <v>#REF!</v>
      </c>
      <c r="BT15" s="40" t="e">
        <f>IF(#REF!=12,29,0)</f>
        <v>#REF!</v>
      </c>
      <c r="BU15" s="40" t="e">
        <f>IF(#REF!=13,28,0)</f>
        <v>#REF!</v>
      </c>
      <c r="BV15" s="40" t="e">
        <f>IF(#REF!=14,27,0)</f>
        <v>#REF!</v>
      </c>
      <c r="BW15" s="40" t="e">
        <f>IF(#REF!=15,26,0)</f>
        <v>#REF!</v>
      </c>
      <c r="BX15" s="40" t="e">
        <f>IF(#REF!=16,25,0)</f>
        <v>#REF!</v>
      </c>
      <c r="BY15" s="40" t="e">
        <f>IF(#REF!=17,24,0)</f>
        <v>#REF!</v>
      </c>
      <c r="BZ15" s="40" t="e">
        <f>IF(#REF!=18,23,0)</f>
        <v>#REF!</v>
      </c>
      <c r="CA15" s="40" t="e">
        <f>IF(#REF!=19,22,0)</f>
        <v>#REF!</v>
      </c>
      <c r="CB15" s="40" t="e">
        <f>IF(#REF!=20,21,0)</f>
        <v>#REF!</v>
      </c>
      <c r="CC15" s="40" t="e">
        <f>IF(#REF!=21,20,0)</f>
        <v>#REF!</v>
      </c>
      <c r="CD15" s="40" t="e">
        <f>IF(#REF!=22,19,0)</f>
        <v>#REF!</v>
      </c>
      <c r="CE15" s="40" t="e">
        <f>IF(#REF!=23,18,0)</f>
        <v>#REF!</v>
      </c>
      <c r="CF15" s="40" t="e">
        <f>IF(#REF!=24,17,0)</f>
        <v>#REF!</v>
      </c>
      <c r="CG15" s="40" t="e">
        <f>IF(#REF!=25,16,0)</f>
        <v>#REF!</v>
      </c>
      <c r="CH15" s="40" t="e">
        <f>IF(#REF!=26,15,0)</f>
        <v>#REF!</v>
      </c>
      <c r="CI15" s="40" t="e">
        <f>IF(#REF!=27,14,0)</f>
        <v>#REF!</v>
      </c>
      <c r="CJ15" s="40" t="e">
        <f>IF(#REF!=28,13,0)</f>
        <v>#REF!</v>
      </c>
      <c r="CK15" s="40" t="e">
        <f>IF(#REF!=29,12,0)</f>
        <v>#REF!</v>
      </c>
      <c r="CL15" s="40" t="e">
        <f>IF(#REF!=30,11,0)</f>
        <v>#REF!</v>
      </c>
      <c r="CM15" s="40" t="e">
        <f>IF(#REF!=31,10,0)</f>
        <v>#REF!</v>
      </c>
      <c r="CN15" s="40" t="e">
        <f>IF(#REF!=32,9,0)</f>
        <v>#REF!</v>
      </c>
      <c r="CO15" s="40" t="e">
        <f>IF(#REF!=33,8,0)</f>
        <v>#REF!</v>
      </c>
      <c r="CP15" s="40" t="e">
        <f>IF(#REF!=34,7,0)</f>
        <v>#REF!</v>
      </c>
      <c r="CQ15" s="40" t="e">
        <f>IF(#REF!=35,6,0)</f>
        <v>#REF!</v>
      </c>
      <c r="CR15" s="40" t="e">
        <f>IF(#REF!=36,5,0)</f>
        <v>#REF!</v>
      </c>
      <c r="CS15" s="40" t="e">
        <f>IF(#REF!=37,4,0)</f>
        <v>#REF!</v>
      </c>
      <c r="CT15" s="40" t="e">
        <f>IF(#REF!=38,3,0)</f>
        <v>#REF!</v>
      </c>
      <c r="CU15" s="40" t="e">
        <f>IF(#REF!=39,2,0)</f>
        <v>#REF!</v>
      </c>
      <c r="CV15" s="40" t="e">
        <f>IF(#REF!=40,1,0)</f>
        <v>#REF!</v>
      </c>
      <c r="CW15" s="40" t="e">
        <f>IF(#REF!&gt;20,0,0)</f>
        <v>#REF!</v>
      </c>
      <c r="CX15" s="40" t="e">
        <f>IF(#REF!="сх",0,0)</f>
        <v>#REF!</v>
      </c>
      <c r="CY15" s="40" t="e">
        <f t="shared" si="2"/>
        <v>#REF!</v>
      </c>
      <c r="CZ15" s="40" t="e">
        <f>IF(#REF!=1,45,0)</f>
        <v>#REF!</v>
      </c>
      <c r="DA15" s="40" t="e">
        <f>IF(#REF!=2,42,0)</f>
        <v>#REF!</v>
      </c>
      <c r="DB15" s="40" t="e">
        <f>IF(#REF!=3,40,0)</f>
        <v>#REF!</v>
      </c>
      <c r="DC15" s="40" t="e">
        <f>IF(#REF!=4,38,0)</f>
        <v>#REF!</v>
      </c>
      <c r="DD15" s="40" t="e">
        <f>IF(#REF!=5,36,0)</f>
        <v>#REF!</v>
      </c>
      <c r="DE15" s="40" t="e">
        <f>IF(#REF!=6,35,0)</f>
        <v>#REF!</v>
      </c>
      <c r="DF15" s="40" t="e">
        <f>IF(#REF!=7,34,0)</f>
        <v>#REF!</v>
      </c>
      <c r="DG15" s="40" t="e">
        <f>IF(#REF!=8,33,0)</f>
        <v>#REF!</v>
      </c>
      <c r="DH15" s="40" t="e">
        <f>IF(#REF!=9,32,0)</f>
        <v>#REF!</v>
      </c>
      <c r="DI15" s="40" t="e">
        <f>IF(#REF!=10,31,0)</f>
        <v>#REF!</v>
      </c>
      <c r="DJ15" s="40" t="e">
        <f>IF(#REF!=11,30,0)</f>
        <v>#REF!</v>
      </c>
      <c r="DK15" s="40" t="e">
        <f>IF(#REF!=12,29,0)</f>
        <v>#REF!</v>
      </c>
      <c r="DL15" s="40" t="e">
        <f>IF(#REF!=13,28,0)</f>
        <v>#REF!</v>
      </c>
      <c r="DM15" s="40" t="e">
        <f>IF(#REF!=14,27,0)</f>
        <v>#REF!</v>
      </c>
      <c r="DN15" s="40" t="e">
        <f>IF(#REF!=15,26,0)</f>
        <v>#REF!</v>
      </c>
      <c r="DO15" s="40" t="e">
        <f>IF(#REF!=16,25,0)</f>
        <v>#REF!</v>
      </c>
      <c r="DP15" s="40" t="e">
        <f>IF(#REF!=17,24,0)</f>
        <v>#REF!</v>
      </c>
      <c r="DQ15" s="40" t="e">
        <f>IF(#REF!=18,23,0)</f>
        <v>#REF!</v>
      </c>
      <c r="DR15" s="40" t="e">
        <f>IF(#REF!=19,22,0)</f>
        <v>#REF!</v>
      </c>
      <c r="DS15" s="40" t="e">
        <f>IF(#REF!=20,21,0)</f>
        <v>#REF!</v>
      </c>
      <c r="DT15" s="40" t="e">
        <f>IF(#REF!=21,20,0)</f>
        <v>#REF!</v>
      </c>
      <c r="DU15" s="40" t="e">
        <f>IF(#REF!=22,19,0)</f>
        <v>#REF!</v>
      </c>
      <c r="DV15" s="40" t="e">
        <f>IF(#REF!=23,18,0)</f>
        <v>#REF!</v>
      </c>
      <c r="DW15" s="40" t="e">
        <f>IF(#REF!=24,17,0)</f>
        <v>#REF!</v>
      </c>
      <c r="DX15" s="40" t="e">
        <f>IF(#REF!=25,16,0)</f>
        <v>#REF!</v>
      </c>
      <c r="DY15" s="40" t="e">
        <f>IF(#REF!=26,15,0)</f>
        <v>#REF!</v>
      </c>
      <c r="DZ15" s="40" t="e">
        <f>IF(#REF!=27,14,0)</f>
        <v>#REF!</v>
      </c>
      <c r="EA15" s="40" t="e">
        <f>IF(#REF!=28,13,0)</f>
        <v>#REF!</v>
      </c>
      <c r="EB15" s="40" t="e">
        <f>IF(#REF!=29,12,0)</f>
        <v>#REF!</v>
      </c>
      <c r="EC15" s="40" t="e">
        <f>IF(#REF!=30,11,0)</f>
        <v>#REF!</v>
      </c>
      <c r="ED15" s="40" t="e">
        <f>IF(#REF!=31,10,0)</f>
        <v>#REF!</v>
      </c>
      <c r="EE15" s="40" t="e">
        <f>IF(#REF!=32,9,0)</f>
        <v>#REF!</v>
      </c>
      <c r="EF15" s="40" t="e">
        <f>IF(#REF!=33,8,0)</f>
        <v>#REF!</v>
      </c>
      <c r="EG15" s="40" t="e">
        <f>IF(#REF!=34,7,0)</f>
        <v>#REF!</v>
      </c>
      <c r="EH15" s="40" t="e">
        <f>IF(#REF!=35,6,0)</f>
        <v>#REF!</v>
      </c>
      <c r="EI15" s="40" t="e">
        <f>IF(#REF!=36,5,0)</f>
        <v>#REF!</v>
      </c>
      <c r="EJ15" s="40" t="e">
        <f>IF(#REF!=37,4,0)</f>
        <v>#REF!</v>
      </c>
      <c r="EK15" s="40" t="e">
        <f>IF(#REF!=38,3,0)</f>
        <v>#REF!</v>
      </c>
      <c r="EL15" s="40" t="e">
        <f>IF(#REF!=39,2,0)</f>
        <v>#REF!</v>
      </c>
      <c r="EM15" s="40" t="e">
        <f>IF(#REF!=40,1,0)</f>
        <v>#REF!</v>
      </c>
      <c r="EN15" s="40" t="e">
        <f>IF(#REF!&gt;20,0,0)</f>
        <v>#REF!</v>
      </c>
      <c r="EO15" s="40" t="e">
        <f>IF(#REF!="сх",0,0)</f>
        <v>#REF!</v>
      </c>
      <c r="EP15" s="40" t="e">
        <f t="shared" si="3"/>
        <v>#REF!</v>
      </c>
      <c r="EQ15" s="40"/>
      <c r="ER15" s="40" t="e">
        <f>IF(#REF!="сх","ноль",IF(#REF!&gt;0,#REF!,"Ноль"))</f>
        <v>#REF!</v>
      </c>
      <c r="ES15" s="40" t="e">
        <f>IF(#REF!="сх","ноль",IF(#REF!&gt;0,#REF!,"Ноль"))</f>
        <v>#REF!</v>
      </c>
      <c r="ET15" s="40"/>
      <c r="EU15" s="40" t="e">
        <f t="shared" si="4"/>
        <v>#REF!</v>
      </c>
      <c r="EV15" s="40" t="e">
        <f>IF(K15=#REF!,IF(#REF!&lt;#REF!,#REF!,EZ15),#REF!)</f>
        <v>#REF!</v>
      </c>
      <c r="EW15" s="40" t="e">
        <f>IF(K15=#REF!,IF(#REF!&lt;#REF!,0,1))</f>
        <v>#REF!</v>
      </c>
      <c r="EX15" s="40" t="e">
        <f>IF(AND(EU15&gt;=21,EU15&lt;&gt;0),EU15,IF(K15&lt;#REF!,"СТОП",EV15+EW15))</f>
        <v>#REF!</v>
      </c>
      <c r="EY15" s="40"/>
      <c r="EZ15" s="40">
        <v>15</v>
      </c>
      <c r="FA15" s="40">
        <v>16</v>
      </c>
      <c r="FB15" s="40"/>
      <c r="FC15" s="42" t="e">
        <f>IF(#REF!=1,25,0)</f>
        <v>#REF!</v>
      </c>
      <c r="FD15" s="42" t="e">
        <f>IF(#REF!=2,22,0)</f>
        <v>#REF!</v>
      </c>
      <c r="FE15" s="42" t="e">
        <f>IF(#REF!=3,20,0)</f>
        <v>#REF!</v>
      </c>
      <c r="FF15" s="42" t="e">
        <f>IF(#REF!=4,18,0)</f>
        <v>#REF!</v>
      </c>
      <c r="FG15" s="42" t="e">
        <f>IF(#REF!=5,16,0)</f>
        <v>#REF!</v>
      </c>
      <c r="FH15" s="42" t="e">
        <f>IF(#REF!=6,15,0)</f>
        <v>#REF!</v>
      </c>
      <c r="FI15" s="42" t="e">
        <f>IF(#REF!=7,14,0)</f>
        <v>#REF!</v>
      </c>
      <c r="FJ15" s="42" t="e">
        <f>IF(#REF!=8,13,0)</f>
        <v>#REF!</v>
      </c>
      <c r="FK15" s="42" t="e">
        <f>IF(#REF!=9,12,0)</f>
        <v>#REF!</v>
      </c>
      <c r="FL15" s="42" t="e">
        <f>IF(#REF!=10,11,0)</f>
        <v>#REF!</v>
      </c>
      <c r="FM15" s="42" t="e">
        <f>IF(#REF!=11,10,0)</f>
        <v>#REF!</v>
      </c>
      <c r="FN15" s="42" t="e">
        <f>IF(#REF!=12,9,0)</f>
        <v>#REF!</v>
      </c>
      <c r="FO15" s="42" t="e">
        <f>IF(#REF!=13,8,0)</f>
        <v>#REF!</v>
      </c>
      <c r="FP15" s="42" t="e">
        <f>IF(#REF!=14,7,0)</f>
        <v>#REF!</v>
      </c>
      <c r="FQ15" s="42" t="e">
        <f>IF(#REF!=15,6,0)</f>
        <v>#REF!</v>
      </c>
      <c r="FR15" s="42" t="e">
        <f>IF(#REF!=16,5,0)</f>
        <v>#REF!</v>
      </c>
      <c r="FS15" s="42" t="e">
        <f>IF(#REF!=17,4,0)</f>
        <v>#REF!</v>
      </c>
      <c r="FT15" s="42" t="e">
        <f>IF(#REF!=18,3,0)</f>
        <v>#REF!</v>
      </c>
      <c r="FU15" s="42" t="e">
        <f>IF(#REF!=19,2,0)</f>
        <v>#REF!</v>
      </c>
      <c r="FV15" s="42" t="e">
        <f>IF(#REF!=20,1,0)</f>
        <v>#REF!</v>
      </c>
      <c r="FW15" s="42" t="e">
        <f>IF(#REF!&gt;20,0,0)</f>
        <v>#REF!</v>
      </c>
      <c r="FX15" s="42" t="e">
        <f>IF(#REF!="сх",0,0)</f>
        <v>#REF!</v>
      </c>
      <c r="FY15" s="42" t="e">
        <f t="shared" si="5"/>
        <v>#REF!</v>
      </c>
      <c r="FZ15" s="42" t="e">
        <f>IF(#REF!=1,25,0)</f>
        <v>#REF!</v>
      </c>
      <c r="GA15" s="42" t="e">
        <f>IF(#REF!=2,22,0)</f>
        <v>#REF!</v>
      </c>
      <c r="GB15" s="42" t="e">
        <f>IF(#REF!=3,20,0)</f>
        <v>#REF!</v>
      </c>
      <c r="GC15" s="42" t="e">
        <f>IF(#REF!=4,18,0)</f>
        <v>#REF!</v>
      </c>
      <c r="GD15" s="42" t="e">
        <f>IF(#REF!=5,16,0)</f>
        <v>#REF!</v>
      </c>
      <c r="GE15" s="42" t="e">
        <f>IF(#REF!=6,15,0)</f>
        <v>#REF!</v>
      </c>
      <c r="GF15" s="42" t="e">
        <f>IF(#REF!=7,14,0)</f>
        <v>#REF!</v>
      </c>
      <c r="GG15" s="42" t="e">
        <f>IF(#REF!=8,13,0)</f>
        <v>#REF!</v>
      </c>
      <c r="GH15" s="42" t="e">
        <f>IF(#REF!=9,12,0)</f>
        <v>#REF!</v>
      </c>
      <c r="GI15" s="42" t="e">
        <f>IF(#REF!=10,11,0)</f>
        <v>#REF!</v>
      </c>
      <c r="GJ15" s="42" t="e">
        <f>IF(#REF!=11,10,0)</f>
        <v>#REF!</v>
      </c>
      <c r="GK15" s="42" t="e">
        <f>IF(#REF!=12,9,0)</f>
        <v>#REF!</v>
      </c>
      <c r="GL15" s="42" t="e">
        <f>IF(#REF!=13,8,0)</f>
        <v>#REF!</v>
      </c>
      <c r="GM15" s="42" t="e">
        <f>IF(#REF!=14,7,0)</f>
        <v>#REF!</v>
      </c>
      <c r="GN15" s="42" t="e">
        <f>IF(#REF!=15,6,0)</f>
        <v>#REF!</v>
      </c>
      <c r="GO15" s="42" t="e">
        <f>IF(#REF!=16,5,0)</f>
        <v>#REF!</v>
      </c>
      <c r="GP15" s="42" t="e">
        <f>IF(#REF!=17,4,0)</f>
        <v>#REF!</v>
      </c>
      <c r="GQ15" s="42" t="e">
        <f>IF(#REF!=18,3,0)</f>
        <v>#REF!</v>
      </c>
      <c r="GR15" s="42" t="e">
        <f>IF(#REF!=19,2,0)</f>
        <v>#REF!</v>
      </c>
      <c r="GS15" s="42" t="e">
        <f>IF(#REF!=20,1,0)</f>
        <v>#REF!</v>
      </c>
      <c r="GT15" s="42" t="e">
        <f>IF(#REF!&gt;20,0,0)</f>
        <v>#REF!</v>
      </c>
      <c r="GU15" s="42" t="e">
        <f>IF(#REF!="сх",0,0)</f>
        <v>#REF!</v>
      </c>
      <c r="GV15" s="42" t="e">
        <f t="shared" si="6"/>
        <v>#REF!</v>
      </c>
      <c r="GW15" s="42" t="e">
        <f>IF(#REF!=1,100,0)</f>
        <v>#REF!</v>
      </c>
      <c r="GX15" s="42" t="e">
        <f>IF(#REF!=2,98,0)</f>
        <v>#REF!</v>
      </c>
      <c r="GY15" s="42" t="e">
        <f>IF(#REF!=3,95,0)</f>
        <v>#REF!</v>
      </c>
      <c r="GZ15" s="42" t="e">
        <f>IF(#REF!=4,93,0)</f>
        <v>#REF!</v>
      </c>
      <c r="HA15" s="42" t="e">
        <f>IF(#REF!=5,90,0)</f>
        <v>#REF!</v>
      </c>
      <c r="HB15" s="42" t="e">
        <f>IF(#REF!=6,88,0)</f>
        <v>#REF!</v>
      </c>
      <c r="HC15" s="42" t="e">
        <f>IF(#REF!=7,85,0)</f>
        <v>#REF!</v>
      </c>
      <c r="HD15" s="42" t="e">
        <f>IF(#REF!=8,83,0)</f>
        <v>#REF!</v>
      </c>
      <c r="HE15" s="42" t="e">
        <f>IF(#REF!=9,80,0)</f>
        <v>#REF!</v>
      </c>
      <c r="HF15" s="42" t="e">
        <f>IF(#REF!=10,78,0)</f>
        <v>#REF!</v>
      </c>
      <c r="HG15" s="42" t="e">
        <f>IF(#REF!=11,75,0)</f>
        <v>#REF!</v>
      </c>
      <c r="HH15" s="42" t="e">
        <f>IF(#REF!=12,73,0)</f>
        <v>#REF!</v>
      </c>
      <c r="HI15" s="42" t="e">
        <f>IF(#REF!=13,70,0)</f>
        <v>#REF!</v>
      </c>
      <c r="HJ15" s="42" t="e">
        <f>IF(#REF!=14,68,0)</f>
        <v>#REF!</v>
      </c>
      <c r="HK15" s="42" t="e">
        <f>IF(#REF!=15,65,0)</f>
        <v>#REF!</v>
      </c>
      <c r="HL15" s="42" t="e">
        <f>IF(#REF!=16,63,0)</f>
        <v>#REF!</v>
      </c>
      <c r="HM15" s="42" t="e">
        <f>IF(#REF!=17,60,0)</f>
        <v>#REF!</v>
      </c>
      <c r="HN15" s="42" t="e">
        <f>IF(#REF!=18,58,0)</f>
        <v>#REF!</v>
      </c>
      <c r="HO15" s="42" t="e">
        <f>IF(#REF!=19,55,0)</f>
        <v>#REF!</v>
      </c>
      <c r="HP15" s="42" t="e">
        <f>IF(#REF!=20,53,0)</f>
        <v>#REF!</v>
      </c>
      <c r="HQ15" s="42" t="e">
        <f>IF(#REF!&gt;20,0,0)</f>
        <v>#REF!</v>
      </c>
      <c r="HR15" s="42" t="e">
        <f>IF(#REF!="сх",0,0)</f>
        <v>#REF!</v>
      </c>
      <c r="HS15" s="42" t="e">
        <f t="shared" si="7"/>
        <v>#REF!</v>
      </c>
      <c r="HT15" s="42" t="e">
        <f>IF(#REF!=1,100,0)</f>
        <v>#REF!</v>
      </c>
      <c r="HU15" s="42" t="e">
        <f>IF(#REF!=2,98,0)</f>
        <v>#REF!</v>
      </c>
      <c r="HV15" s="42" t="e">
        <f>IF(#REF!=3,95,0)</f>
        <v>#REF!</v>
      </c>
      <c r="HW15" s="42" t="e">
        <f>IF(#REF!=4,93,0)</f>
        <v>#REF!</v>
      </c>
      <c r="HX15" s="42" t="e">
        <f>IF(#REF!=5,90,0)</f>
        <v>#REF!</v>
      </c>
      <c r="HY15" s="42" t="e">
        <f>IF(#REF!=6,88,0)</f>
        <v>#REF!</v>
      </c>
      <c r="HZ15" s="42" t="e">
        <f>IF(#REF!=7,85,0)</f>
        <v>#REF!</v>
      </c>
      <c r="IA15" s="42" t="e">
        <f>IF(#REF!=8,83,0)</f>
        <v>#REF!</v>
      </c>
      <c r="IB15" s="42" t="e">
        <f>IF(#REF!=9,80,0)</f>
        <v>#REF!</v>
      </c>
      <c r="IC15" s="42" t="e">
        <f>IF(#REF!=10,78,0)</f>
        <v>#REF!</v>
      </c>
      <c r="ID15" s="42" t="e">
        <f>IF(#REF!=11,75,0)</f>
        <v>#REF!</v>
      </c>
      <c r="IE15" s="42" t="e">
        <f>IF(#REF!=12,73,0)</f>
        <v>#REF!</v>
      </c>
      <c r="IF15" s="42" t="e">
        <f>IF(#REF!=13,70,0)</f>
        <v>#REF!</v>
      </c>
      <c r="IG15" s="42" t="e">
        <f>IF(#REF!=14,68,0)</f>
        <v>#REF!</v>
      </c>
      <c r="IH15" s="42" t="e">
        <f>IF(#REF!=15,65,0)</f>
        <v>#REF!</v>
      </c>
      <c r="II15" s="42" t="e">
        <f>IF(#REF!=16,63,0)</f>
        <v>#REF!</v>
      </c>
      <c r="IJ15" s="42" t="e">
        <f>IF(#REF!=17,60,0)</f>
        <v>#REF!</v>
      </c>
      <c r="IK15" s="42" t="e">
        <f>IF(#REF!=18,58,0)</f>
        <v>#REF!</v>
      </c>
      <c r="IL15" s="42" t="e">
        <f>IF(#REF!=19,55,0)</f>
        <v>#REF!</v>
      </c>
      <c r="IM15" s="42" t="e">
        <f>IF(#REF!=20,53,0)</f>
        <v>#REF!</v>
      </c>
      <c r="IN15" s="42" t="e">
        <f>IF(#REF!&gt;20,0,0)</f>
        <v>#REF!</v>
      </c>
      <c r="IO15" s="42" t="e">
        <f>IF(#REF!="сх",0,0)</f>
        <v>#REF!</v>
      </c>
      <c r="IP15" s="42" t="e">
        <f t="shared" si="8"/>
        <v>#REF!</v>
      </c>
      <c r="IQ15" s="40"/>
      <c r="IR15" s="40"/>
      <c r="IS15" s="40"/>
      <c r="IT15" s="40"/>
      <c r="IU15" s="40"/>
      <c r="IV15" s="40"/>
    </row>
    <row r="16" spans="1:256" s="3" customFormat="1" ht="34.5">
      <c r="A16" s="74"/>
      <c r="B16" s="81"/>
      <c r="C16" s="83"/>
      <c r="D16" s="67" t="s">
        <v>42</v>
      </c>
      <c r="E16" s="68" t="s">
        <v>44</v>
      </c>
      <c r="F16" s="69">
        <v>669</v>
      </c>
      <c r="G16" s="49">
        <v>2</v>
      </c>
      <c r="H16" s="50">
        <v>42</v>
      </c>
      <c r="I16" s="49">
        <v>1</v>
      </c>
      <c r="J16" s="51">
        <v>45</v>
      </c>
      <c r="K16" s="74"/>
      <c r="L16" s="39" t="e">
        <f>#REF!+#REF!</f>
        <v>#REF!</v>
      </c>
      <c r="M16" s="40"/>
      <c r="N16" s="41"/>
      <c r="O16" s="40" t="e">
        <f>IF(#REF!=1,25,0)</f>
        <v>#REF!</v>
      </c>
      <c r="P16" s="40" t="e">
        <f>IF(#REF!=2,22,0)</f>
        <v>#REF!</v>
      </c>
      <c r="Q16" s="40" t="e">
        <f>IF(#REF!=3,20,0)</f>
        <v>#REF!</v>
      </c>
      <c r="R16" s="40" t="e">
        <f>IF(#REF!=4,18,0)</f>
        <v>#REF!</v>
      </c>
      <c r="S16" s="40" t="e">
        <f>IF(#REF!=5,16,0)</f>
        <v>#REF!</v>
      </c>
      <c r="T16" s="40" t="e">
        <f>IF(#REF!=6,15,0)</f>
        <v>#REF!</v>
      </c>
      <c r="U16" s="40" t="e">
        <f>IF(#REF!=7,14,0)</f>
        <v>#REF!</v>
      </c>
      <c r="V16" s="40" t="e">
        <f>IF(#REF!=8,13,0)</f>
        <v>#REF!</v>
      </c>
      <c r="W16" s="40" t="e">
        <f>IF(#REF!=9,12,0)</f>
        <v>#REF!</v>
      </c>
      <c r="X16" s="40" t="e">
        <f>IF(#REF!=10,11,0)</f>
        <v>#REF!</v>
      </c>
      <c r="Y16" s="40" t="e">
        <f>IF(#REF!=11,10,0)</f>
        <v>#REF!</v>
      </c>
      <c r="Z16" s="40" t="e">
        <f>IF(#REF!=12,9,0)</f>
        <v>#REF!</v>
      </c>
      <c r="AA16" s="40" t="e">
        <f>IF(#REF!=13,8,0)</f>
        <v>#REF!</v>
      </c>
      <c r="AB16" s="40" t="e">
        <f>IF(#REF!=14,7,0)</f>
        <v>#REF!</v>
      </c>
      <c r="AC16" s="40" t="e">
        <f>IF(#REF!=15,6,0)</f>
        <v>#REF!</v>
      </c>
      <c r="AD16" s="40" t="e">
        <f>IF(#REF!=16,5,0)</f>
        <v>#REF!</v>
      </c>
      <c r="AE16" s="40" t="e">
        <f>IF(#REF!=17,4,0)</f>
        <v>#REF!</v>
      </c>
      <c r="AF16" s="40" t="e">
        <f>IF(#REF!=18,3,0)</f>
        <v>#REF!</v>
      </c>
      <c r="AG16" s="40" t="e">
        <f>IF(#REF!=19,2,0)</f>
        <v>#REF!</v>
      </c>
      <c r="AH16" s="40" t="e">
        <f>IF(#REF!=20,1,0)</f>
        <v>#REF!</v>
      </c>
      <c r="AI16" s="40" t="e">
        <f>IF(#REF!&gt;20,0,0)</f>
        <v>#REF!</v>
      </c>
      <c r="AJ16" s="40" t="e">
        <f>IF(#REF!="сх",0,0)</f>
        <v>#REF!</v>
      </c>
      <c r="AK16" s="40" t="e">
        <f t="shared" si="0"/>
        <v>#REF!</v>
      </c>
      <c r="AL16" s="40" t="e">
        <f>IF(#REF!=1,25,0)</f>
        <v>#REF!</v>
      </c>
      <c r="AM16" s="40" t="e">
        <f>IF(#REF!=2,22,0)</f>
        <v>#REF!</v>
      </c>
      <c r="AN16" s="40" t="e">
        <f>IF(#REF!=3,20,0)</f>
        <v>#REF!</v>
      </c>
      <c r="AO16" s="40" t="e">
        <f>IF(#REF!=4,18,0)</f>
        <v>#REF!</v>
      </c>
      <c r="AP16" s="40" t="e">
        <f>IF(#REF!=5,16,0)</f>
        <v>#REF!</v>
      </c>
      <c r="AQ16" s="40" t="e">
        <f>IF(#REF!=6,15,0)</f>
        <v>#REF!</v>
      </c>
      <c r="AR16" s="40" t="e">
        <f>IF(#REF!=7,14,0)</f>
        <v>#REF!</v>
      </c>
      <c r="AS16" s="40" t="e">
        <f>IF(#REF!=8,13,0)</f>
        <v>#REF!</v>
      </c>
      <c r="AT16" s="40" t="e">
        <f>IF(#REF!=9,12,0)</f>
        <v>#REF!</v>
      </c>
      <c r="AU16" s="40" t="e">
        <f>IF(#REF!=10,11,0)</f>
        <v>#REF!</v>
      </c>
      <c r="AV16" s="40" t="e">
        <f>IF(#REF!=11,10,0)</f>
        <v>#REF!</v>
      </c>
      <c r="AW16" s="40" t="e">
        <f>IF(#REF!=12,9,0)</f>
        <v>#REF!</v>
      </c>
      <c r="AX16" s="40" t="e">
        <f>IF(#REF!=13,8,0)</f>
        <v>#REF!</v>
      </c>
      <c r="AY16" s="40" t="e">
        <f>IF(#REF!=14,7,0)</f>
        <v>#REF!</v>
      </c>
      <c r="AZ16" s="40" t="e">
        <f>IF(#REF!=15,6,0)</f>
        <v>#REF!</v>
      </c>
      <c r="BA16" s="40" t="e">
        <f>IF(#REF!=16,5,0)</f>
        <v>#REF!</v>
      </c>
      <c r="BB16" s="40" t="e">
        <f>IF(#REF!=17,4,0)</f>
        <v>#REF!</v>
      </c>
      <c r="BC16" s="40" t="e">
        <f>IF(#REF!=18,3,0)</f>
        <v>#REF!</v>
      </c>
      <c r="BD16" s="40" t="e">
        <f>IF(#REF!=19,2,0)</f>
        <v>#REF!</v>
      </c>
      <c r="BE16" s="40" t="e">
        <f>IF(#REF!=20,1,0)</f>
        <v>#REF!</v>
      </c>
      <c r="BF16" s="40" t="e">
        <f>IF(#REF!&gt;20,0,0)</f>
        <v>#REF!</v>
      </c>
      <c r="BG16" s="40" t="e">
        <f>IF(#REF!="сх",0,0)</f>
        <v>#REF!</v>
      </c>
      <c r="BH16" s="40" t="e">
        <f t="shared" si="1"/>
        <v>#REF!</v>
      </c>
      <c r="BI16" s="40" t="e">
        <f>IF(#REF!=1,45,0)</f>
        <v>#REF!</v>
      </c>
      <c r="BJ16" s="40" t="e">
        <f>IF(#REF!=2,42,0)</f>
        <v>#REF!</v>
      </c>
      <c r="BK16" s="40" t="e">
        <f>IF(#REF!=3,40,0)</f>
        <v>#REF!</v>
      </c>
      <c r="BL16" s="40" t="e">
        <f>IF(#REF!=4,38,0)</f>
        <v>#REF!</v>
      </c>
      <c r="BM16" s="40" t="e">
        <f>IF(#REF!=5,36,0)</f>
        <v>#REF!</v>
      </c>
      <c r="BN16" s="40" t="e">
        <f>IF(#REF!=6,35,0)</f>
        <v>#REF!</v>
      </c>
      <c r="BO16" s="40" t="e">
        <f>IF(#REF!=7,34,0)</f>
        <v>#REF!</v>
      </c>
      <c r="BP16" s="40" t="e">
        <f>IF(#REF!=8,33,0)</f>
        <v>#REF!</v>
      </c>
      <c r="BQ16" s="40" t="e">
        <f>IF(#REF!=9,32,0)</f>
        <v>#REF!</v>
      </c>
      <c r="BR16" s="40" t="e">
        <f>IF(#REF!=10,31,0)</f>
        <v>#REF!</v>
      </c>
      <c r="BS16" s="40" t="e">
        <f>IF(#REF!=11,30,0)</f>
        <v>#REF!</v>
      </c>
      <c r="BT16" s="40" t="e">
        <f>IF(#REF!=12,29,0)</f>
        <v>#REF!</v>
      </c>
      <c r="BU16" s="40" t="e">
        <f>IF(#REF!=13,28,0)</f>
        <v>#REF!</v>
      </c>
      <c r="BV16" s="40" t="e">
        <f>IF(#REF!=14,27,0)</f>
        <v>#REF!</v>
      </c>
      <c r="BW16" s="40" t="e">
        <f>IF(#REF!=15,26,0)</f>
        <v>#REF!</v>
      </c>
      <c r="BX16" s="40" t="e">
        <f>IF(#REF!=16,25,0)</f>
        <v>#REF!</v>
      </c>
      <c r="BY16" s="40" t="e">
        <f>IF(#REF!=17,24,0)</f>
        <v>#REF!</v>
      </c>
      <c r="BZ16" s="40" t="e">
        <f>IF(#REF!=18,23,0)</f>
        <v>#REF!</v>
      </c>
      <c r="CA16" s="40" t="e">
        <f>IF(#REF!=19,22,0)</f>
        <v>#REF!</v>
      </c>
      <c r="CB16" s="40" t="e">
        <f>IF(#REF!=20,21,0)</f>
        <v>#REF!</v>
      </c>
      <c r="CC16" s="40" t="e">
        <f>IF(#REF!=21,20,0)</f>
        <v>#REF!</v>
      </c>
      <c r="CD16" s="40" t="e">
        <f>IF(#REF!=22,19,0)</f>
        <v>#REF!</v>
      </c>
      <c r="CE16" s="40" t="e">
        <f>IF(#REF!=23,18,0)</f>
        <v>#REF!</v>
      </c>
      <c r="CF16" s="40" t="e">
        <f>IF(#REF!=24,17,0)</f>
        <v>#REF!</v>
      </c>
      <c r="CG16" s="40" t="e">
        <f>IF(#REF!=25,16,0)</f>
        <v>#REF!</v>
      </c>
      <c r="CH16" s="40" t="e">
        <f>IF(#REF!=26,15,0)</f>
        <v>#REF!</v>
      </c>
      <c r="CI16" s="40" t="e">
        <f>IF(#REF!=27,14,0)</f>
        <v>#REF!</v>
      </c>
      <c r="CJ16" s="40" t="e">
        <f>IF(#REF!=28,13,0)</f>
        <v>#REF!</v>
      </c>
      <c r="CK16" s="40" t="e">
        <f>IF(#REF!=29,12,0)</f>
        <v>#REF!</v>
      </c>
      <c r="CL16" s="40" t="e">
        <f>IF(#REF!=30,11,0)</f>
        <v>#REF!</v>
      </c>
      <c r="CM16" s="40" t="e">
        <f>IF(#REF!=31,10,0)</f>
        <v>#REF!</v>
      </c>
      <c r="CN16" s="40" t="e">
        <f>IF(#REF!=32,9,0)</f>
        <v>#REF!</v>
      </c>
      <c r="CO16" s="40" t="e">
        <f>IF(#REF!=33,8,0)</f>
        <v>#REF!</v>
      </c>
      <c r="CP16" s="40" t="e">
        <f>IF(#REF!=34,7,0)</f>
        <v>#REF!</v>
      </c>
      <c r="CQ16" s="40" t="e">
        <f>IF(#REF!=35,6,0)</f>
        <v>#REF!</v>
      </c>
      <c r="CR16" s="40" t="e">
        <f>IF(#REF!=36,5,0)</f>
        <v>#REF!</v>
      </c>
      <c r="CS16" s="40" t="e">
        <f>IF(#REF!=37,4,0)</f>
        <v>#REF!</v>
      </c>
      <c r="CT16" s="40" t="e">
        <f>IF(#REF!=38,3,0)</f>
        <v>#REF!</v>
      </c>
      <c r="CU16" s="40" t="e">
        <f>IF(#REF!=39,2,0)</f>
        <v>#REF!</v>
      </c>
      <c r="CV16" s="40" t="e">
        <f>IF(#REF!=40,1,0)</f>
        <v>#REF!</v>
      </c>
      <c r="CW16" s="40" t="e">
        <f>IF(#REF!&gt;20,0,0)</f>
        <v>#REF!</v>
      </c>
      <c r="CX16" s="40" t="e">
        <f>IF(#REF!="сх",0,0)</f>
        <v>#REF!</v>
      </c>
      <c r="CY16" s="40" t="e">
        <f t="shared" si="2"/>
        <v>#REF!</v>
      </c>
      <c r="CZ16" s="40" t="e">
        <f>IF(#REF!=1,45,0)</f>
        <v>#REF!</v>
      </c>
      <c r="DA16" s="40" t="e">
        <f>IF(#REF!=2,42,0)</f>
        <v>#REF!</v>
      </c>
      <c r="DB16" s="40" t="e">
        <f>IF(#REF!=3,40,0)</f>
        <v>#REF!</v>
      </c>
      <c r="DC16" s="40" t="e">
        <f>IF(#REF!=4,38,0)</f>
        <v>#REF!</v>
      </c>
      <c r="DD16" s="40" t="e">
        <f>IF(#REF!=5,36,0)</f>
        <v>#REF!</v>
      </c>
      <c r="DE16" s="40" t="e">
        <f>IF(#REF!=6,35,0)</f>
        <v>#REF!</v>
      </c>
      <c r="DF16" s="40" t="e">
        <f>IF(#REF!=7,34,0)</f>
        <v>#REF!</v>
      </c>
      <c r="DG16" s="40" t="e">
        <f>IF(#REF!=8,33,0)</f>
        <v>#REF!</v>
      </c>
      <c r="DH16" s="40" t="e">
        <f>IF(#REF!=9,32,0)</f>
        <v>#REF!</v>
      </c>
      <c r="DI16" s="40" t="e">
        <f>IF(#REF!=10,31,0)</f>
        <v>#REF!</v>
      </c>
      <c r="DJ16" s="40" t="e">
        <f>IF(#REF!=11,30,0)</f>
        <v>#REF!</v>
      </c>
      <c r="DK16" s="40" t="e">
        <f>IF(#REF!=12,29,0)</f>
        <v>#REF!</v>
      </c>
      <c r="DL16" s="40" t="e">
        <f>IF(#REF!=13,28,0)</f>
        <v>#REF!</v>
      </c>
      <c r="DM16" s="40" t="e">
        <f>IF(#REF!=14,27,0)</f>
        <v>#REF!</v>
      </c>
      <c r="DN16" s="40" t="e">
        <f>IF(#REF!=15,26,0)</f>
        <v>#REF!</v>
      </c>
      <c r="DO16" s="40" t="e">
        <f>IF(#REF!=16,25,0)</f>
        <v>#REF!</v>
      </c>
      <c r="DP16" s="40" t="e">
        <f>IF(#REF!=17,24,0)</f>
        <v>#REF!</v>
      </c>
      <c r="DQ16" s="40" t="e">
        <f>IF(#REF!=18,23,0)</f>
        <v>#REF!</v>
      </c>
      <c r="DR16" s="40" t="e">
        <f>IF(#REF!=19,22,0)</f>
        <v>#REF!</v>
      </c>
      <c r="DS16" s="40" t="e">
        <f>IF(#REF!=20,21,0)</f>
        <v>#REF!</v>
      </c>
      <c r="DT16" s="40" t="e">
        <f>IF(#REF!=21,20,0)</f>
        <v>#REF!</v>
      </c>
      <c r="DU16" s="40" t="e">
        <f>IF(#REF!=22,19,0)</f>
        <v>#REF!</v>
      </c>
      <c r="DV16" s="40" t="e">
        <f>IF(#REF!=23,18,0)</f>
        <v>#REF!</v>
      </c>
      <c r="DW16" s="40" t="e">
        <f>IF(#REF!=24,17,0)</f>
        <v>#REF!</v>
      </c>
      <c r="DX16" s="40" t="e">
        <f>IF(#REF!=25,16,0)</f>
        <v>#REF!</v>
      </c>
      <c r="DY16" s="40" t="e">
        <f>IF(#REF!=26,15,0)</f>
        <v>#REF!</v>
      </c>
      <c r="DZ16" s="40" t="e">
        <f>IF(#REF!=27,14,0)</f>
        <v>#REF!</v>
      </c>
      <c r="EA16" s="40" t="e">
        <f>IF(#REF!=28,13,0)</f>
        <v>#REF!</v>
      </c>
      <c r="EB16" s="40" t="e">
        <f>IF(#REF!=29,12,0)</f>
        <v>#REF!</v>
      </c>
      <c r="EC16" s="40" t="e">
        <f>IF(#REF!=30,11,0)</f>
        <v>#REF!</v>
      </c>
      <c r="ED16" s="40" t="e">
        <f>IF(#REF!=31,10,0)</f>
        <v>#REF!</v>
      </c>
      <c r="EE16" s="40" t="e">
        <f>IF(#REF!=32,9,0)</f>
        <v>#REF!</v>
      </c>
      <c r="EF16" s="40" t="e">
        <f>IF(#REF!=33,8,0)</f>
        <v>#REF!</v>
      </c>
      <c r="EG16" s="40" t="e">
        <f>IF(#REF!=34,7,0)</f>
        <v>#REF!</v>
      </c>
      <c r="EH16" s="40" t="e">
        <f>IF(#REF!=35,6,0)</f>
        <v>#REF!</v>
      </c>
      <c r="EI16" s="40" t="e">
        <f>IF(#REF!=36,5,0)</f>
        <v>#REF!</v>
      </c>
      <c r="EJ16" s="40" t="e">
        <f>IF(#REF!=37,4,0)</f>
        <v>#REF!</v>
      </c>
      <c r="EK16" s="40" t="e">
        <f>IF(#REF!=38,3,0)</f>
        <v>#REF!</v>
      </c>
      <c r="EL16" s="40" t="e">
        <f>IF(#REF!=39,2,0)</f>
        <v>#REF!</v>
      </c>
      <c r="EM16" s="40" t="e">
        <f>IF(#REF!=40,1,0)</f>
        <v>#REF!</v>
      </c>
      <c r="EN16" s="40" t="e">
        <f>IF(#REF!&gt;20,0,0)</f>
        <v>#REF!</v>
      </c>
      <c r="EO16" s="40" t="e">
        <f>IF(#REF!="сх",0,0)</f>
        <v>#REF!</v>
      </c>
      <c r="EP16" s="40" t="e">
        <f t="shared" si="3"/>
        <v>#REF!</v>
      </c>
      <c r="EQ16" s="40"/>
      <c r="ER16" s="40" t="e">
        <f>IF(#REF!="сх","ноль",IF(#REF!&gt;0,#REF!,"Ноль"))</f>
        <v>#REF!</v>
      </c>
      <c r="ES16" s="40" t="e">
        <f>IF(#REF!="сх","ноль",IF(#REF!&gt;0,#REF!,"Ноль"))</f>
        <v>#REF!</v>
      </c>
      <c r="ET16" s="40"/>
      <c r="EU16" s="40" t="e">
        <f t="shared" si="4"/>
        <v>#REF!</v>
      </c>
      <c r="EV16" s="40" t="e">
        <f>IF(K16=#REF!,IF(#REF!&lt;#REF!,#REF!,EZ16),#REF!)</f>
        <v>#REF!</v>
      </c>
      <c r="EW16" s="40" t="e">
        <f>IF(K16=#REF!,IF(#REF!&lt;#REF!,0,1))</f>
        <v>#REF!</v>
      </c>
      <c r="EX16" s="40" t="e">
        <f>IF(AND(EU16&gt;=21,EU16&lt;&gt;0),EU16,IF(K16&lt;#REF!,"СТОП",EV16+EW16))</f>
        <v>#REF!</v>
      </c>
      <c r="EY16" s="40"/>
      <c r="EZ16" s="40">
        <v>15</v>
      </c>
      <c r="FA16" s="40">
        <v>16</v>
      </c>
      <c r="FB16" s="40"/>
      <c r="FC16" s="42" t="e">
        <f>IF(#REF!=1,25,0)</f>
        <v>#REF!</v>
      </c>
      <c r="FD16" s="42" t="e">
        <f>IF(#REF!=2,22,0)</f>
        <v>#REF!</v>
      </c>
      <c r="FE16" s="42" t="e">
        <f>IF(#REF!=3,20,0)</f>
        <v>#REF!</v>
      </c>
      <c r="FF16" s="42" t="e">
        <f>IF(#REF!=4,18,0)</f>
        <v>#REF!</v>
      </c>
      <c r="FG16" s="42" t="e">
        <f>IF(#REF!=5,16,0)</f>
        <v>#REF!</v>
      </c>
      <c r="FH16" s="42" t="e">
        <f>IF(#REF!=6,15,0)</f>
        <v>#REF!</v>
      </c>
      <c r="FI16" s="42" t="e">
        <f>IF(#REF!=7,14,0)</f>
        <v>#REF!</v>
      </c>
      <c r="FJ16" s="42" t="e">
        <f>IF(#REF!=8,13,0)</f>
        <v>#REF!</v>
      </c>
      <c r="FK16" s="42" t="e">
        <f>IF(#REF!=9,12,0)</f>
        <v>#REF!</v>
      </c>
      <c r="FL16" s="42" t="e">
        <f>IF(#REF!=10,11,0)</f>
        <v>#REF!</v>
      </c>
      <c r="FM16" s="42" t="e">
        <f>IF(#REF!=11,10,0)</f>
        <v>#REF!</v>
      </c>
      <c r="FN16" s="42" t="e">
        <f>IF(#REF!=12,9,0)</f>
        <v>#REF!</v>
      </c>
      <c r="FO16" s="42" t="e">
        <f>IF(#REF!=13,8,0)</f>
        <v>#REF!</v>
      </c>
      <c r="FP16" s="42" t="e">
        <f>IF(#REF!=14,7,0)</f>
        <v>#REF!</v>
      </c>
      <c r="FQ16" s="42" t="e">
        <f>IF(#REF!=15,6,0)</f>
        <v>#REF!</v>
      </c>
      <c r="FR16" s="42" t="e">
        <f>IF(#REF!=16,5,0)</f>
        <v>#REF!</v>
      </c>
      <c r="FS16" s="42" t="e">
        <f>IF(#REF!=17,4,0)</f>
        <v>#REF!</v>
      </c>
      <c r="FT16" s="42" t="e">
        <f>IF(#REF!=18,3,0)</f>
        <v>#REF!</v>
      </c>
      <c r="FU16" s="42" t="e">
        <f>IF(#REF!=19,2,0)</f>
        <v>#REF!</v>
      </c>
      <c r="FV16" s="42" t="e">
        <f>IF(#REF!=20,1,0)</f>
        <v>#REF!</v>
      </c>
      <c r="FW16" s="42" t="e">
        <f>IF(#REF!&gt;20,0,0)</f>
        <v>#REF!</v>
      </c>
      <c r="FX16" s="42" t="e">
        <f>IF(#REF!="сх",0,0)</f>
        <v>#REF!</v>
      </c>
      <c r="FY16" s="42" t="e">
        <f t="shared" si="5"/>
        <v>#REF!</v>
      </c>
      <c r="FZ16" s="42" t="e">
        <f>IF(#REF!=1,25,0)</f>
        <v>#REF!</v>
      </c>
      <c r="GA16" s="42" t="e">
        <f>IF(#REF!=2,22,0)</f>
        <v>#REF!</v>
      </c>
      <c r="GB16" s="42" t="e">
        <f>IF(#REF!=3,20,0)</f>
        <v>#REF!</v>
      </c>
      <c r="GC16" s="42" t="e">
        <f>IF(#REF!=4,18,0)</f>
        <v>#REF!</v>
      </c>
      <c r="GD16" s="42" t="e">
        <f>IF(#REF!=5,16,0)</f>
        <v>#REF!</v>
      </c>
      <c r="GE16" s="42" t="e">
        <f>IF(#REF!=6,15,0)</f>
        <v>#REF!</v>
      </c>
      <c r="GF16" s="42" t="e">
        <f>IF(#REF!=7,14,0)</f>
        <v>#REF!</v>
      </c>
      <c r="GG16" s="42" t="e">
        <f>IF(#REF!=8,13,0)</f>
        <v>#REF!</v>
      </c>
      <c r="GH16" s="42" t="e">
        <f>IF(#REF!=9,12,0)</f>
        <v>#REF!</v>
      </c>
      <c r="GI16" s="42" t="e">
        <f>IF(#REF!=10,11,0)</f>
        <v>#REF!</v>
      </c>
      <c r="GJ16" s="42" t="e">
        <f>IF(#REF!=11,10,0)</f>
        <v>#REF!</v>
      </c>
      <c r="GK16" s="42" t="e">
        <f>IF(#REF!=12,9,0)</f>
        <v>#REF!</v>
      </c>
      <c r="GL16" s="42" t="e">
        <f>IF(#REF!=13,8,0)</f>
        <v>#REF!</v>
      </c>
      <c r="GM16" s="42" t="e">
        <f>IF(#REF!=14,7,0)</f>
        <v>#REF!</v>
      </c>
      <c r="GN16" s="42" t="e">
        <f>IF(#REF!=15,6,0)</f>
        <v>#REF!</v>
      </c>
      <c r="GO16" s="42" t="e">
        <f>IF(#REF!=16,5,0)</f>
        <v>#REF!</v>
      </c>
      <c r="GP16" s="42" t="e">
        <f>IF(#REF!=17,4,0)</f>
        <v>#REF!</v>
      </c>
      <c r="GQ16" s="42" t="e">
        <f>IF(#REF!=18,3,0)</f>
        <v>#REF!</v>
      </c>
      <c r="GR16" s="42" t="e">
        <f>IF(#REF!=19,2,0)</f>
        <v>#REF!</v>
      </c>
      <c r="GS16" s="42" t="e">
        <f>IF(#REF!=20,1,0)</f>
        <v>#REF!</v>
      </c>
      <c r="GT16" s="42" t="e">
        <f>IF(#REF!&gt;20,0,0)</f>
        <v>#REF!</v>
      </c>
      <c r="GU16" s="42" t="e">
        <f>IF(#REF!="сх",0,0)</f>
        <v>#REF!</v>
      </c>
      <c r="GV16" s="42" t="e">
        <f t="shared" si="6"/>
        <v>#REF!</v>
      </c>
      <c r="GW16" s="42" t="e">
        <f>IF(#REF!=1,100,0)</f>
        <v>#REF!</v>
      </c>
      <c r="GX16" s="42" t="e">
        <f>IF(#REF!=2,98,0)</f>
        <v>#REF!</v>
      </c>
      <c r="GY16" s="42" t="e">
        <f>IF(#REF!=3,95,0)</f>
        <v>#REF!</v>
      </c>
      <c r="GZ16" s="42" t="e">
        <f>IF(#REF!=4,93,0)</f>
        <v>#REF!</v>
      </c>
      <c r="HA16" s="42" t="e">
        <f>IF(#REF!=5,90,0)</f>
        <v>#REF!</v>
      </c>
      <c r="HB16" s="42" t="e">
        <f>IF(#REF!=6,88,0)</f>
        <v>#REF!</v>
      </c>
      <c r="HC16" s="42" t="e">
        <f>IF(#REF!=7,85,0)</f>
        <v>#REF!</v>
      </c>
      <c r="HD16" s="42" t="e">
        <f>IF(#REF!=8,83,0)</f>
        <v>#REF!</v>
      </c>
      <c r="HE16" s="42" t="e">
        <f>IF(#REF!=9,80,0)</f>
        <v>#REF!</v>
      </c>
      <c r="HF16" s="42" t="e">
        <f>IF(#REF!=10,78,0)</f>
        <v>#REF!</v>
      </c>
      <c r="HG16" s="42" t="e">
        <f>IF(#REF!=11,75,0)</f>
        <v>#REF!</v>
      </c>
      <c r="HH16" s="42" t="e">
        <f>IF(#REF!=12,73,0)</f>
        <v>#REF!</v>
      </c>
      <c r="HI16" s="42" t="e">
        <f>IF(#REF!=13,70,0)</f>
        <v>#REF!</v>
      </c>
      <c r="HJ16" s="42" t="e">
        <f>IF(#REF!=14,68,0)</f>
        <v>#REF!</v>
      </c>
      <c r="HK16" s="42" t="e">
        <f>IF(#REF!=15,65,0)</f>
        <v>#REF!</v>
      </c>
      <c r="HL16" s="42" t="e">
        <f>IF(#REF!=16,63,0)</f>
        <v>#REF!</v>
      </c>
      <c r="HM16" s="42" t="e">
        <f>IF(#REF!=17,60,0)</f>
        <v>#REF!</v>
      </c>
      <c r="HN16" s="42" t="e">
        <f>IF(#REF!=18,58,0)</f>
        <v>#REF!</v>
      </c>
      <c r="HO16" s="42" t="e">
        <f>IF(#REF!=19,55,0)</f>
        <v>#REF!</v>
      </c>
      <c r="HP16" s="42" t="e">
        <f>IF(#REF!=20,53,0)</f>
        <v>#REF!</v>
      </c>
      <c r="HQ16" s="42" t="e">
        <f>IF(#REF!&gt;20,0,0)</f>
        <v>#REF!</v>
      </c>
      <c r="HR16" s="42" t="e">
        <f>IF(#REF!="сх",0,0)</f>
        <v>#REF!</v>
      </c>
      <c r="HS16" s="42" t="e">
        <f t="shared" si="7"/>
        <v>#REF!</v>
      </c>
      <c r="HT16" s="42" t="e">
        <f>IF(#REF!=1,100,0)</f>
        <v>#REF!</v>
      </c>
      <c r="HU16" s="42" t="e">
        <f>IF(#REF!=2,98,0)</f>
        <v>#REF!</v>
      </c>
      <c r="HV16" s="42" t="e">
        <f>IF(#REF!=3,95,0)</f>
        <v>#REF!</v>
      </c>
      <c r="HW16" s="42" t="e">
        <f>IF(#REF!=4,93,0)</f>
        <v>#REF!</v>
      </c>
      <c r="HX16" s="42" t="e">
        <f>IF(#REF!=5,90,0)</f>
        <v>#REF!</v>
      </c>
      <c r="HY16" s="42" t="e">
        <f>IF(#REF!=6,88,0)</f>
        <v>#REF!</v>
      </c>
      <c r="HZ16" s="42" t="e">
        <f>IF(#REF!=7,85,0)</f>
        <v>#REF!</v>
      </c>
      <c r="IA16" s="42" t="e">
        <f>IF(#REF!=8,83,0)</f>
        <v>#REF!</v>
      </c>
      <c r="IB16" s="42" t="e">
        <f>IF(#REF!=9,80,0)</f>
        <v>#REF!</v>
      </c>
      <c r="IC16" s="42" t="e">
        <f>IF(#REF!=10,78,0)</f>
        <v>#REF!</v>
      </c>
      <c r="ID16" s="42" t="e">
        <f>IF(#REF!=11,75,0)</f>
        <v>#REF!</v>
      </c>
      <c r="IE16" s="42" t="e">
        <f>IF(#REF!=12,73,0)</f>
        <v>#REF!</v>
      </c>
      <c r="IF16" s="42" t="e">
        <f>IF(#REF!=13,70,0)</f>
        <v>#REF!</v>
      </c>
      <c r="IG16" s="42" t="e">
        <f>IF(#REF!=14,68,0)</f>
        <v>#REF!</v>
      </c>
      <c r="IH16" s="42" t="e">
        <f>IF(#REF!=15,65,0)</f>
        <v>#REF!</v>
      </c>
      <c r="II16" s="42" t="e">
        <f>IF(#REF!=16,63,0)</f>
        <v>#REF!</v>
      </c>
      <c r="IJ16" s="42" t="e">
        <f>IF(#REF!=17,60,0)</f>
        <v>#REF!</v>
      </c>
      <c r="IK16" s="42" t="e">
        <f>IF(#REF!=18,58,0)</f>
        <v>#REF!</v>
      </c>
      <c r="IL16" s="42" t="e">
        <f>IF(#REF!=19,55,0)</f>
        <v>#REF!</v>
      </c>
      <c r="IM16" s="42" t="e">
        <f>IF(#REF!=20,53,0)</f>
        <v>#REF!</v>
      </c>
      <c r="IN16" s="42" t="e">
        <f>IF(#REF!&gt;20,0,0)</f>
        <v>#REF!</v>
      </c>
      <c r="IO16" s="42" t="e">
        <f>IF(#REF!="сх",0,0)</f>
        <v>#REF!</v>
      </c>
      <c r="IP16" s="42" t="e">
        <f t="shared" si="8"/>
        <v>#REF!</v>
      </c>
      <c r="IQ16" s="40"/>
      <c r="IR16" s="40"/>
      <c r="IS16" s="40"/>
      <c r="IT16" s="40"/>
      <c r="IU16" s="40"/>
      <c r="IV16" s="40"/>
    </row>
    <row r="17" spans="1:256" s="3" customFormat="1" ht="35.25" thickBot="1">
      <c r="A17" s="74"/>
      <c r="B17" s="81"/>
      <c r="C17" s="83"/>
      <c r="D17" s="67" t="s">
        <v>45</v>
      </c>
      <c r="E17" s="68" t="s">
        <v>44</v>
      </c>
      <c r="F17" s="69">
        <v>70</v>
      </c>
      <c r="G17" s="63">
        <v>4</v>
      </c>
      <c r="H17" s="56">
        <v>38</v>
      </c>
      <c r="I17" s="63">
        <v>4</v>
      </c>
      <c r="J17" s="55">
        <v>38</v>
      </c>
      <c r="K17" s="74"/>
      <c r="L17" s="39" t="e">
        <f>#REF!+#REF!</f>
        <v>#REF!</v>
      </c>
      <c r="M17" s="40"/>
      <c r="N17" s="41"/>
      <c r="O17" s="40" t="e">
        <f>IF(#REF!=1,25,0)</f>
        <v>#REF!</v>
      </c>
      <c r="P17" s="40" t="e">
        <f>IF(#REF!=2,22,0)</f>
        <v>#REF!</v>
      </c>
      <c r="Q17" s="40" t="e">
        <f>IF(#REF!=3,20,0)</f>
        <v>#REF!</v>
      </c>
      <c r="R17" s="40" t="e">
        <f>IF(#REF!=4,18,0)</f>
        <v>#REF!</v>
      </c>
      <c r="S17" s="40" t="e">
        <f>IF(#REF!=5,16,0)</f>
        <v>#REF!</v>
      </c>
      <c r="T17" s="40" t="e">
        <f>IF(#REF!=6,15,0)</f>
        <v>#REF!</v>
      </c>
      <c r="U17" s="40" t="e">
        <f>IF(#REF!=7,14,0)</f>
        <v>#REF!</v>
      </c>
      <c r="V17" s="40" t="e">
        <f>IF(#REF!=8,13,0)</f>
        <v>#REF!</v>
      </c>
      <c r="W17" s="40" t="e">
        <f>IF(#REF!=9,12,0)</f>
        <v>#REF!</v>
      </c>
      <c r="X17" s="40" t="e">
        <f>IF(#REF!=10,11,0)</f>
        <v>#REF!</v>
      </c>
      <c r="Y17" s="40" t="e">
        <f>IF(#REF!=11,10,0)</f>
        <v>#REF!</v>
      </c>
      <c r="Z17" s="40" t="e">
        <f>IF(#REF!=12,9,0)</f>
        <v>#REF!</v>
      </c>
      <c r="AA17" s="40" t="e">
        <f>IF(#REF!=13,8,0)</f>
        <v>#REF!</v>
      </c>
      <c r="AB17" s="40" t="e">
        <f>IF(#REF!=14,7,0)</f>
        <v>#REF!</v>
      </c>
      <c r="AC17" s="40" t="e">
        <f>IF(#REF!=15,6,0)</f>
        <v>#REF!</v>
      </c>
      <c r="AD17" s="40" t="e">
        <f>IF(#REF!=16,5,0)</f>
        <v>#REF!</v>
      </c>
      <c r="AE17" s="40" t="e">
        <f>IF(#REF!=17,4,0)</f>
        <v>#REF!</v>
      </c>
      <c r="AF17" s="40" t="e">
        <f>IF(#REF!=18,3,0)</f>
        <v>#REF!</v>
      </c>
      <c r="AG17" s="40" t="e">
        <f>IF(#REF!=19,2,0)</f>
        <v>#REF!</v>
      </c>
      <c r="AH17" s="40" t="e">
        <f>IF(#REF!=20,1,0)</f>
        <v>#REF!</v>
      </c>
      <c r="AI17" s="40" t="e">
        <f>IF(#REF!&gt;20,0,0)</f>
        <v>#REF!</v>
      </c>
      <c r="AJ17" s="40" t="e">
        <f>IF(#REF!="сх",0,0)</f>
        <v>#REF!</v>
      </c>
      <c r="AK17" s="40" t="e">
        <f t="shared" si="0"/>
        <v>#REF!</v>
      </c>
      <c r="AL17" s="40" t="e">
        <f>IF(#REF!=1,25,0)</f>
        <v>#REF!</v>
      </c>
      <c r="AM17" s="40" t="e">
        <f>IF(#REF!=2,22,0)</f>
        <v>#REF!</v>
      </c>
      <c r="AN17" s="40" t="e">
        <f>IF(#REF!=3,20,0)</f>
        <v>#REF!</v>
      </c>
      <c r="AO17" s="40" t="e">
        <f>IF(#REF!=4,18,0)</f>
        <v>#REF!</v>
      </c>
      <c r="AP17" s="40" t="e">
        <f>IF(#REF!=5,16,0)</f>
        <v>#REF!</v>
      </c>
      <c r="AQ17" s="40" t="e">
        <f>IF(#REF!=6,15,0)</f>
        <v>#REF!</v>
      </c>
      <c r="AR17" s="40" t="e">
        <f>IF(#REF!=7,14,0)</f>
        <v>#REF!</v>
      </c>
      <c r="AS17" s="40" t="e">
        <f>IF(#REF!=8,13,0)</f>
        <v>#REF!</v>
      </c>
      <c r="AT17" s="40" t="e">
        <f>IF(#REF!=9,12,0)</f>
        <v>#REF!</v>
      </c>
      <c r="AU17" s="40" t="e">
        <f>IF(#REF!=10,11,0)</f>
        <v>#REF!</v>
      </c>
      <c r="AV17" s="40" t="e">
        <f>IF(#REF!=11,10,0)</f>
        <v>#REF!</v>
      </c>
      <c r="AW17" s="40" t="e">
        <f>IF(#REF!=12,9,0)</f>
        <v>#REF!</v>
      </c>
      <c r="AX17" s="40" t="e">
        <f>IF(#REF!=13,8,0)</f>
        <v>#REF!</v>
      </c>
      <c r="AY17" s="40" t="e">
        <f>IF(#REF!=14,7,0)</f>
        <v>#REF!</v>
      </c>
      <c r="AZ17" s="40" t="e">
        <f>IF(#REF!=15,6,0)</f>
        <v>#REF!</v>
      </c>
      <c r="BA17" s="40" t="e">
        <f>IF(#REF!=16,5,0)</f>
        <v>#REF!</v>
      </c>
      <c r="BB17" s="40" t="e">
        <f>IF(#REF!=17,4,0)</f>
        <v>#REF!</v>
      </c>
      <c r="BC17" s="40" t="e">
        <f>IF(#REF!=18,3,0)</f>
        <v>#REF!</v>
      </c>
      <c r="BD17" s="40" t="e">
        <f>IF(#REF!=19,2,0)</f>
        <v>#REF!</v>
      </c>
      <c r="BE17" s="40" t="e">
        <f>IF(#REF!=20,1,0)</f>
        <v>#REF!</v>
      </c>
      <c r="BF17" s="40" t="e">
        <f>IF(#REF!&gt;20,0,0)</f>
        <v>#REF!</v>
      </c>
      <c r="BG17" s="40" t="e">
        <f>IF(#REF!="сх",0,0)</f>
        <v>#REF!</v>
      </c>
      <c r="BH17" s="40" t="e">
        <f t="shared" si="1"/>
        <v>#REF!</v>
      </c>
      <c r="BI17" s="40" t="e">
        <f>IF(#REF!=1,45,0)</f>
        <v>#REF!</v>
      </c>
      <c r="BJ17" s="40" t="e">
        <f>IF(#REF!=2,42,0)</f>
        <v>#REF!</v>
      </c>
      <c r="BK17" s="40" t="e">
        <f>IF(#REF!=3,40,0)</f>
        <v>#REF!</v>
      </c>
      <c r="BL17" s="40" t="e">
        <f>IF(#REF!=4,38,0)</f>
        <v>#REF!</v>
      </c>
      <c r="BM17" s="40" t="e">
        <f>IF(#REF!=5,36,0)</f>
        <v>#REF!</v>
      </c>
      <c r="BN17" s="40" t="e">
        <f>IF(#REF!=6,35,0)</f>
        <v>#REF!</v>
      </c>
      <c r="BO17" s="40" t="e">
        <f>IF(#REF!=7,34,0)</f>
        <v>#REF!</v>
      </c>
      <c r="BP17" s="40" t="e">
        <f>IF(#REF!=8,33,0)</f>
        <v>#REF!</v>
      </c>
      <c r="BQ17" s="40" t="e">
        <f>IF(#REF!=9,32,0)</f>
        <v>#REF!</v>
      </c>
      <c r="BR17" s="40" t="e">
        <f>IF(#REF!=10,31,0)</f>
        <v>#REF!</v>
      </c>
      <c r="BS17" s="40" t="e">
        <f>IF(#REF!=11,30,0)</f>
        <v>#REF!</v>
      </c>
      <c r="BT17" s="40" t="e">
        <f>IF(#REF!=12,29,0)</f>
        <v>#REF!</v>
      </c>
      <c r="BU17" s="40" t="e">
        <f>IF(#REF!=13,28,0)</f>
        <v>#REF!</v>
      </c>
      <c r="BV17" s="40" t="e">
        <f>IF(#REF!=14,27,0)</f>
        <v>#REF!</v>
      </c>
      <c r="BW17" s="40" t="e">
        <f>IF(#REF!=15,26,0)</f>
        <v>#REF!</v>
      </c>
      <c r="BX17" s="40" t="e">
        <f>IF(#REF!=16,25,0)</f>
        <v>#REF!</v>
      </c>
      <c r="BY17" s="40" t="e">
        <f>IF(#REF!=17,24,0)</f>
        <v>#REF!</v>
      </c>
      <c r="BZ17" s="40" t="e">
        <f>IF(#REF!=18,23,0)</f>
        <v>#REF!</v>
      </c>
      <c r="CA17" s="40" t="e">
        <f>IF(#REF!=19,22,0)</f>
        <v>#REF!</v>
      </c>
      <c r="CB17" s="40" t="e">
        <f>IF(#REF!=20,21,0)</f>
        <v>#REF!</v>
      </c>
      <c r="CC17" s="40" t="e">
        <f>IF(#REF!=21,20,0)</f>
        <v>#REF!</v>
      </c>
      <c r="CD17" s="40" t="e">
        <f>IF(#REF!=22,19,0)</f>
        <v>#REF!</v>
      </c>
      <c r="CE17" s="40" t="e">
        <f>IF(#REF!=23,18,0)</f>
        <v>#REF!</v>
      </c>
      <c r="CF17" s="40" t="e">
        <f>IF(#REF!=24,17,0)</f>
        <v>#REF!</v>
      </c>
      <c r="CG17" s="40" t="e">
        <f>IF(#REF!=25,16,0)</f>
        <v>#REF!</v>
      </c>
      <c r="CH17" s="40" t="e">
        <f>IF(#REF!=26,15,0)</f>
        <v>#REF!</v>
      </c>
      <c r="CI17" s="40" t="e">
        <f>IF(#REF!=27,14,0)</f>
        <v>#REF!</v>
      </c>
      <c r="CJ17" s="40" t="e">
        <f>IF(#REF!=28,13,0)</f>
        <v>#REF!</v>
      </c>
      <c r="CK17" s="40" t="e">
        <f>IF(#REF!=29,12,0)</f>
        <v>#REF!</v>
      </c>
      <c r="CL17" s="40" t="e">
        <f>IF(#REF!=30,11,0)</f>
        <v>#REF!</v>
      </c>
      <c r="CM17" s="40" t="e">
        <f>IF(#REF!=31,10,0)</f>
        <v>#REF!</v>
      </c>
      <c r="CN17" s="40" t="e">
        <f>IF(#REF!=32,9,0)</f>
        <v>#REF!</v>
      </c>
      <c r="CO17" s="40" t="e">
        <f>IF(#REF!=33,8,0)</f>
        <v>#REF!</v>
      </c>
      <c r="CP17" s="40" t="e">
        <f>IF(#REF!=34,7,0)</f>
        <v>#REF!</v>
      </c>
      <c r="CQ17" s="40" t="e">
        <f>IF(#REF!=35,6,0)</f>
        <v>#REF!</v>
      </c>
      <c r="CR17" s="40" t="e">
        <f>IF(#REF!=36,5,0)</f>
        <v>#REF!</v>
      </c>
      <c r="CS17" s="40" t="e">
        <f>IF(#REF!=37,4,0)</f>
        <v>#REF!</v>
      </c>
      <c r="CT17" s="40" t="e">
        <f>IF(#REF!=38,3,0)</f>
        <v>#REF!</v>
      </c>
      <c r="CU17" s="40" t="e">
        <f>IF(#REF!=39,2,0)</f>
        <v>#REF!</v>
      </c>
      <c r="CV17" s="40" t="e">
        <f>IF(#REF!=40,1,0)</f>
        <v>#REF!</v>
      </c>
      <c r="CW17" s="40" t="e">
        <f>IF(#REF!&gt;20,0,0)</f>
        <v>#REF!</v>
      </c>
      <c r="CX17" s="40" t="e">
        <f>IF(#REF!="сх",0,0)</f>
        <v>#REF!</v>
      </c>
      <c r="CY17" s="40" t="e">
        <f t="shared" si="2"/>
        <v>#REF!</v>
      </c>
      <c r="CZ17" s="40" t="e">
        <f>IF(#REF!=1,45,0)</f>
        <v>#REF!</v>
      </c>
      <c r="DA17" s="40" t="e">
        <f>IF(#REF!=2,42,0)</f>
        <v>#REF!</v>
      </c>
      <c r="DB17" s="40" t="e">
        <f>IF(#REF!=3,40,0)</f>
        <v>#REF!</v>
      </c>
      <c r="DC17" s="40" t="e">
        <f>IF(#REF!=4,38,0)</f>
        <v>#REF!</v>
      </c>
      <c r="DD17" s="40" t="e">
        <f>IF(#REF!=5,36,0)</f>
        <v>#REF!</v>
      </c>
      <c r="DE17" s="40" t="e">
        <f>IF(#REF!=6,35,0)</f>
        <v>#REF!</v>
      </c>
      <c r="DF17" s="40" t="e">
        <f>IF(#REF!=7,34,0)</f>
        <v>#REF!</v>
      </c>
      <c r="DG17" s="40" t="e">
        <f>IF(#REF!=8,33,0)</f>
        <v>#REF!</v>
      </c>
      <c r="DH17" s="40" t="e">
        <f>IF(#REF!=9,32,0)</f>
        <v>#REF!</v>
      </c>
      <c r="DI17" s="40" t="e">
        <f>IF(#REF!=10,31,0)</f>
        <v>#REF!</v>
      </c>
      <c r="DJ17" s="40" t="e">
        <f>IF(#REF!=11,30,0)</f>
        <v>#REF!</v>
      </c>
      <c r="DK17" s="40" t="e">
        <f>IF(#REF!=12,29,0)</f>
        <v>#REF!</v>
      </c>
      <c r="DL17" s="40" t="e">
        <f>IF(#REF!=13,28,0)</f>
        <v>#REF!</v>
      </c>
      <c r="DM17" s="40" t="e">
        <f>IF(#REF!=14,27,0)</f>
        <v>#REF!</v>
      </c>
      <c r="DN17" s="40" t="e">
        <f>IF(#REF!=15,26,0)</f>
        <v>#REF!</v>
      </c>
      <c r="DO17" s="40" t="e">
        <f>IF(#REF!=16,25,0)</f>
        <v>#REF!</v>
      </c>
      <c r="DP17" s="40" t="e">
        <f>IF(#REF!=17,24,0)</f>
        <v>#REF!</v>
      </c>
      <c r="DQ17" s="40" t="e">
        <f>IF(#REF!=18,23,0)</f>
        <v>#REF!</v>
      </c>
      <c r="DR17" s="40" t="e">
        <f>IF(#REF!=19,22,0)</f>
        <v>#REF!</v>
      </c>
      <c r="DS17" s="40" t="e">
        <f>IF(#REF!=20,21,0)</f>
        <v>#REF!</v>
      </c>
      <c r="DT17" s="40" t="e">
        <f>IF(#REF!=21,20,0)</f>
        <v>#REF!</v>
      </c>
      <c r="DU17" s="40" t="e">
        <f>IF(#REF!=22,19,0)</f>
        <v>#REF!</v>
      </c>
      <c r="DV17" s="40" t="e">
        <f>IF(#REF!=23,18,0)</f>
        <v>#REF!</v>
      </c>
      <c r="DW17" s="40" t="e">
        <f>IF(#REF!=24,17,0)</f>
        <v>#REF!</v>
      </c>
      <c r="DX17" s="40" t="e">
        <f>IF(#REF!=25,16,0)</f>
        <v>#REF!</v>
      </c>
      <c r="DY17" s="40" t="e">
        <f>IF(#REF!=26,15,0)</f>
        <v>#REF!</v>
      </c>
      <c r="DZ17" s="40" t="e">
        <f>IF(#REF!=27,14,0)</f>
        <v>#REF!</v>
      </c>
      <c r="EA17" s="40" t="e">
        <f>IF(#REF!=28,13,0)</f>
        <v>#REF!</v>
      </c>
      <c r="EB17" s="40" t="e">
        <f>IF(#REF!=29,12,0)</f>
        <v>#REF!</v>
      </c>
      <c r="EC17" s="40" t="e">
        <f>IF(#REF!=30,11,0)</f>
        <v>#REF!</v>
      </c>
      <c r="ED17" s="40" t="e">
        <f>IF(#REF!=31,10,0)</f>
        <v>#REF!</v>
      </c>
      <c r="EE17" s="40" t="e">
        <f>IF(#REF!=32,9,0)</f>
        <v>#REF!</v>
      </c>
      <c r="EF17" s="40" t="e">
        <f>IF(#REF!=33,8,0)</f>
        <v>#REF!</v>
      </c>
      <c r="EG17" s="40" t="e">
        <f>IF(#REF!=34,7,0)</f>
        <v>#REF!</v>
      </c>
      <c r="EH17" s="40" t="e">
        <f>IF(#REF!=35,6,0)</f>
        <v>#REF!</v>
      </c>
      <c r="EI17" s="40" t="e">
        <f>IF(#REF!=36,5,0)</f>
        <v>#REF!</v>
      </c>
      <c r="EJ17" s="40" t="e">
        <f>IF(#REF!=37,4,0)</f>
        <v>#REF!</v>
      </c>
      <c r="EK17" s="40" t="e">
        <f>IF(#REF!=38,3,0)</f>
        <v>#REF!</v>
      </c>
      <c r="EL17" s="40" t="e">
        <f>IF(#REF!=39,2,0)</f>
        <v>#REF!</v>
      </c>
      <c r="EM17" s="40" t="e">
        <f>IF(#REF!=40,1,0)</f>
        <v>#REF!</v>
      </c>
      <c r="EN17" s="40" t="e">
        <f>IF(#REF!&gt;20,0,0)</f>
        <v>#REF!</v>
      </c>
      <c r="EO17" s="40" t="e">
        <f>IF(#REF!="сх",0,0)</f>
        <v>#REF!</v>
      </c>
      <c r="EP17" s="40" t="e">
        <f t="shared" si="3"/>
        <v>#REF!</v>
      </c>
      <c r="EQ17" s="40"/>
      <c r="ER17" s="40" t="e">
        <f>IF(#REF!="сх","ноль",IF(#REF!&gt;0,#REF!,"Ноль"))</f>
        <v>#REF!</v>
      </c>
      <c r="ES17" s="40" t="e">
        <f>IF(#REF!="сх","ноль",IF(#REF!&gt;0,#REF!,"Ноль"))</f>
        <v>#REF!</v>
      </c>
      <c r="ET17" s="40"/>
      <c r="EU17" s="40" t="e">
        <f t="shared" si="4"/>
        <v>#REF!</v>
      </c>
      <c r="EV17" s="40" t="e">
        <f>IF(K17=#REF!,IF(#REF!&lt;#REF!,#REF!,EZ17),#REF!)</f>
        <v>#REF!</v>
      </c>
      <c r="EW17" s="40" t="e">
        <f>IF(K17=#REF!,IF(#REF!&lt;#REF!,0,1))</f>
        <v>#REF!</v>
      </c>
      <c r="EX17" s="40" t="e">
        <f>IF(AND(EU17&gt;=21,EU17&lt;&gt;0),EU17,IF(K17&lt;#REF!,"СТОП",EV17+EW17))</f>
        <v>#REF!</v>
      </c>
      <c r="EY17" s="40"/>
      <c r="EZ17" s="40">
        <v>15</v>
      </c>
      <c r="FA17" s="40">
        <v>16</v>
      </c>
      <c r="FB17" s="40"/>
      <c r="FC17" s="42" t="e">
        <f>IF(#REF!=1,25,0)</f>
        <v>#REF!</v>
      </c>
      <c r="FD17" s="42" t="e">
        <f>IF(#REF!=2,22,0)</f>
        <v>#REF!</v>
      </c>
      <c r="FE17" s="42" t="e">
        <f>IF(#REF!=3,20,0)</f>
        <v>#REF!</v>
      </c>
      <c r="FF17" s="42" t="e">
        <f>IF(#REF!=4,18,0)</f>
        <v>#REF!</v>
      </c>
      <c r="FG17" s="42" t="e">
        <f>IF(#REF!=5,16,0)</f>
        <v>#REF!</v>
      </c>
      <c r="FH17" s="42" t="e">
        <f>IF(#REF!=6,15,0)</f>
        <v>#REF!</v>
      </c>
      <c r="FI17" s="42" t="e">
        <f>IF(#REF!=7,14,0)</f>
        <v>#REF!</v>
      </c>
      <c r="FJ17" s="42" t="e">
        <f>IF(#REF!=8,13,0)</f>
        <v>#REF!</v>
      </c>
      <c r="FK17" s="42" t="e">
        <f>IF(#REF!=9,12,0)</f>
        <v>#REF!</v>
      </c>
      <c r="FL17" s="42" t="e">
        <f>IF(#REF!=10,11,0)</f>
        <v>#REF!</v>
      </c>
      <c r="FM17" s="42" t="e">
        <f>IF(#REF!=11,10,0)</f>
        <v>#REF!</v>
      </c>
      <c r="FN17" s="42" t="e">
        <f>IF(#REF!=12,9,0)</f>
        <v>#REF!</v>
      </c>
      <c r="FO17" s="42" t="e">
        <f>IF(#REF!=13,8,0)</f>
        <v>#REF!</v>
      </c>
      <c r="FP17" s="42" t="e">
        <f>IF(#REF!=14,7,0)</f>
        <v>#REF!</v>
      </c>
      <c r="FQ17" s="42" t="e">
        <f>IF(#REF!=15,6,0)</f>
        <v>#REF!</v>
      </c>
      <c r="FR17" s="42" t="e">
        <f>IF(#REF!=16,5,0)</f>
        <v>#REF!</v>
      </c>
      <c r="FS17" s="42" t="e">
        <f>IF(#REF!=17,4,0)</f>
        <v>#REF!</v>
      </c>
      <c r="FT17" s="42" t="e">
        <f>IF(#REF!=18,3,0)</f>
        <v>#REF!</v>
      </c>
      <c r="FU17" s="42" t="e">
        <f>IF(#REF!=19,2,0)</f>
        <v>#REF!</v>
      </c>
      <c r="FV17" s="42" t="e">
        <f>IF(#REF!=20,1,0)</f>
        <v>#REF!</v>
      </c>
      <c r="FW17" s="42" t="e">
        <f>IF(#REF!&gt;20,0,0)</f>
        <v>#REF!</v>
      </c>
      <c r="FX17" s="42" t="e">
        <f>IF(#REF!="сх",0,0)</f>
        <v>#REF!</v>
      </c>
      <c r="FY17" s="42" t="e">
        <f t="shared" si="5"/>
        <v>#REF!</v>
      </c>
      <c r="FZ17" s="42" t="e">
        <f>IF(#REF!=1,25,0)</f>
        <v>#REF!</v>
      </c>
      <c r="GA17" s="42" t="e">
        <f>IF(#REF!=2,22,0)</f>
        <v>#REF!</v>
      </c>
      <c r="GB17" s="42" t="e">
        <f>IF(#REF!=3,20,0)</f>
        <v>#REF!</v>
      </c>
      <c r="GC17" s="42" t="e">
        <f>IF(#REF!=4,18,0)</f>
        <v>#REF!</v>
      </c>
      <c r="GD17" s="42" t="e">
        <f>IF(#REF!=5,16,0)</f>
        <v>#REF!</v>
      </c>
      <c r="GE17" s="42" t="e">
        <f>IF(#REF!=6,15,0)</f>
        <v>#REF!</v>
      </c>
      <c r="GF17" s="42" t="e">
        <f>IF(#REF!=7,14,0)</f>
        <v>#REF!</v>
      </c>
      <c r="GG17" s="42" t="e">
        <f>IF(#REF!=8,13,0)</f>
        <v>#REF!</v>
      </c>
      <c r="GH17" s="42" t="e">
        <f>IF(#REF!=9,12,0)</f>
        <v>#REF!</v>
      </c>
      <c r="GI17" s="42" t="e">
        <f>IF(#REF!=10,11,0)</f>
        <v>#REF!</v>
      </c>
      <c r="GJ17" s="42" t="e">
        <f>IF(#REF!=11,10,0)</f>
        <v>#REF!</v>
      </c>
      <c r="GK17" s="42" t="e">
        <f>IF(#REF!=12,9,0)</f>
        <v>#REF!</v>
      </c>
      <c r="GL17" s="42" t="e">
        <f>IF(#REF!=13,8,0)</f>
        <v>#REF!</v>
      </c>
      <c r="GM17" s="42" t="e">
        <f>IF(#REF!=14,7,0)</f>
        <v>#REF!</v>
      </c>
      <c r="GN17" s="42" t="e">
        <f>IF(#REF!=15,6,0)</f>
        <v>#REF!</v>
      </c>
      <c r="GO17" s="42" t="e">
        <f>IF(#REF!=16,5,0)</f>
        <v>#REF!</v>
      </c>
      <c r="GP17" s="42" t="e">
        <f>IF(#REF!=17,4,0)</f>
        <v>#REF!</v>
      </c>
      <c r="GQ17" s="42" t="e">
        <f>IF(#REF!=18,3,0)</f>
        <v>#REF!</v>
      </c>
      <c r="GR17" s="42" t="e">
        <f>IF(#REF!=19,2,0)</f>
        <v>#REF!</v>
      </c>
      <c r="GS17" s="42" t="e">
        <f>IF(#REF!=20,1,0)</f>
        <v>#REF!</v>
      </c>
      <c r="GT17" s="42" t="e">
        <f>IF(#REF!&gt;20,0,0)</f>
        <v>#REF!</v>
      </c>
      <c r="GU17" s="42" t="e">
        <f>IF(#REF!="сх",0,0)</f>
        <v>#REF!</v>
      </c>
      <c r="GV17" s="42" t="e">
        <f t="shared" si="6"/>
        <v>#REF!</v>
      </c>
      <c r="GW17" s="42" t="e">
        <f>IF(#REF!=1,100,0)</f>
        <v>#REF!</v>
      </c>
      <c r="GX17" s="42" t="e">
        <f>IF(#REF!=2,98,0)</f>
        <v>#REF!</v>
      </c>
      <c r="GY17" s="42" t="e">
        <f>IF(#REF!=3,95,0)</f>
        <v>#REF!</v>
      </c>
      <c r="GZ17" s="42" t="e">
        <f>IF(#REF!=4,93,0)</f>
        <v>#REF!</v>
      </c>
      <c r="HA17" s="42" t="e">
        <f>IF(#REF!=5,90,0)</f>
        <v>#REF!</v>
      </c>
      <c r="HB17" s="42" t="e">
        <f>IF(#REF!=6,88,0)</f>
        <v>#REF!</v>
      </c>
      <c r="HC17" s="42" t="e">
        <f>IF(#REF!=7,85,0)</f>
        <v>#REF!</v>
      </c>
      <c r="HD17" s="42" t="e">
        <f>IF(#REF!=8,83,0)</f>
        <v>#REF!</v>
      </c>
      <c r="HE17" s="42" t="e">
        <f>IF(#REF!=9,80,0)</f>
        <v>#REF!</v>
      </c>
      <c r="HF17" s="42" t="e">
        <f>IF(#REF!=10,78,0)</f>
        <v>#REF!</v>
      </c>
      <c r="HG17" s="42" t="e">
        <f>IF(#REF!=11,75,0)</f>
        <v>#REF!</v>
      </c>
      <c r="HH17" s="42" t="e">
        <f>IF(#REF!=12,73,0)</f>
        <v>#REF!</v>
      </c>
      <c r="HI17" s="42" t="e">
        <f>IF(#REF!=13,70,0)</f>
        <v>#REF!</v>
      </c>
      <c r="HJ17" s="42" t="e">
        <f>IF(#REF!=14,68,0)</f>
        <v>#REF!</v>
      </c>
      <c r="HK17" s="42" t="e">
        <f>IF(#REF!=15,65,0)</f>
        <v>#REF!</v>
      </c>
      <c r="HL17" s="42" t="e">
        <f>IF(#REF!=16,63,0)</f>
        <v>#REF!</v>
      </c>
      <c r="HM17" s="42" t="e">
        <f>IF(#REF!=17,60,0)</f>
        <v>#REF!</v>
      </c>
      <c r="HN17" s="42" t="e">
        <f>IF(#REF!=18,58,0)</f>
        <v>#REF!</v>
      </c>
      <c r="HO17" s="42" t="e">
        <f>IF(#REF!=19,55,0)</f>
        <v>#REF!</v>
      </c>
      <c r="HP17" s="42" t="e">
        <f>IF(#REF!=20,53,0)</f>
        <v>#REF!</v>
      </c>
      <c r="HQ17" s="42" t="e">
        <f>IF(#REF!&gt;20,0,0)</f>
        <v>#REF!</v>
      </c>
      <c r="HR17" s="42" t="e">
        <f>IF(#REF!="сх",0,0)</f>
        <v>#REF!</v>
      </c>
      <c r="HS17" s="42" t="e">
        <f t="shared" si="7"/>
        <v>#REF!</v>
      </c>
      <c r="HT17" s="42" t="e">
        <f>IF(#REF!=1,100,0)</f>
        <v>#REF!</v>
      </c>
      <c r="HU17" s="42" t="e">
        <f>IF(#REF!=2,98,0)</f>
        <v>#REF!</v>
      </c>
      <c r="HV17" s="42" t="e">
        <f>IF(#REF!=3,95,0)</f>
        <v>#REF!</v>
      </c>
      <c r="HW17" s="42" t="e">
        <f>IF(#REF!=4,93,0)</f>
        <v>#REF!</v>
      </c>
      <c r="HX17" s="42" t="e">
        <f>IF(#REF!=5,90,0)</f>
        <v>#REF!</v>
      </c>
      <c r="HY17" s="42" t="e">
        <f>IF(#REF!=6,88,0)</f>
        <v>#REF!</v>
      </c>
      <c r="HZ17" s="42" t="e">
        <f>IF(#REF!=7,85,0)</f>
        <v>#REF!</v>
      </c>
      <c r="IA17" s="42" t="e">
        <f>IF(#REF!=8,83,0)</f>
        <v>#REF!</v>
      </c>
      <c r="IB17" s="42" t="e">
        <f>IF(#REF!=9,80,0)</f>
        <v>#REF!</v>
      </c>
      <c r="IC17" s="42" t="e">
        <f>IF(#REF!=10,78,0)</f>
        <v>#REF!</v>
      </c>
      <c r="ID17" s="42" t="e">
        <f>IF(#REF!=11,75,0)</f>
        <v>#REF!</v>
      </c>
      <c r="IE17" s="42" t="e">
        <f>IF(#REF!=12,73,0)</f>
        <v>#REF!</v>
      </c>
      <c r="IF17" s="42" t="e">
        <f>IF(#REF!=13,70,0)</f>
        <v>#REF!</v>
      </c>
      <c r="IG17" s="42" t="e">
        <f>IF(#REF!=14,68,0)</f>
        <v>#REF!</v>
      </c>
      <c r="IH17" s="42" t="e">
        <f>IF(#REF!=15,65,0)</f>
        <v>#REF!</v>
      </c>
      <c r="II17" s="42" t="e">
        <f>IF(#REF!=16,63,0)</f>
        <v>#REF!</v>
      </c>
      <c r="IJ17" s="42" t="e">
        <f>IF(#REF!=17,60,0)</f>
        <v>#REF!</v>
      </c>
      <c r="IK17" s="42" t="e">
        <f>IF(#REF!=18,58,0)</f>
        <v>#REF!</v>
      </c>
      <c r="IL17" s="42" t="e">
        <f>IF(#REF!=19,55,0)</f>
        <v>#REF!</v>
      </c>
      <c r="IM17" s="42" t="e">
        <f>IF(#REF!=20,53,0)</f>
        <v>#REF!</v>
      </c>
      <c r="IN17" s="42" t="e">
        <f>IF(#REF!&gt;20,0,0)</f>
        <v>#REF!</v>
      </c>
      <c r="IO17" s="42" t="e">
        <f>IF(#REF!="сх",0,0)</f>
        <v>#REF!</v>
      </c>
      <c r="IP17" s="42" t="e">
        <f t="shared" si="8"/>
        <v>#REF!</v>
      </c>
      <c r="IQ17" s="40"/>
      <c r="IR17" s="40"/>
      <c r="IS17" s="40"/>
      <c r="IT17" s="40"/>
      <c r="IU17" s="40"/>
      <c r="IV17" s="40"/>
    </row>
    <row r="18" spans="1:256" s="3" customFormat="1" ht="34.5">
      <c r="A18" s="73">
        <v>2</v>
      </c>
      <c r="B18" s="80" t="s">
        <v>34</v>
      </c>
      <c r="C18" s="82" t="s">
        <v>46</v>
      </c>
      <c r="D18" s="64" t="s">
        <v>47</v>
      </c>
      <c r="E18" s="65">
        <v>65</v>
      </c>
      <c r="F18" s="66">
        <v>38</v>
      </c>
      <c r="G18" s="46">
        <v>3</v>
      </c>
      <c r="H18" s="47">
        <v>40</v>
      </c>
      <c r="I18" s="46">
        <v>3</v>
      </c>
      <c r="J18" s="48">
        <v>40</v>
      </c>
      <c r="K18" s="73">
        <v>280</v>
      </c>
      <c r="L18" s="39" t="e">
        <f>#REF!+#REF!</f>
        <v>#REF!</v>
      </c>
      <c r="M18" s="40"/>
      <c r="N18" s="41"/>
      <c r="O18" s="40" t="e">
        <f>IF(#REF!=1,25,0)</f>
        <v>#REF!</v>
      </c>
      <c r="P18" s="40" t="e">
        <f>IF(#REF!=2,22,0)</f>
        <v>#REF!</v>
      </c>
      <c r="Q18" s="40" t="e">
        <f>IF(#REF!=3,20,0)</f>
        <v>#REF!</v>
      </c>
      <c r="R18" s="40" t="e">
        <f>IF(#REF!=4,18,0)</f>
        <v>#REF!</v>
      </c>
      <c r="S18" s="40" t="e">
        <f>IF(#REF!=5,16,0)</f>
        <v>#REF!</v>
      </c>
      <c r="T18" s="40" t="e">
        <f>IF(#REF!=6,15,0)</f>
        <v>#REF!</v>
      </c>
      <c r="U18" s="40" t="e">
        <f>IF(#REF!=7,14,0)</f>
        <v>#REF!</v>
      </c>
      <c r="V18" s="40" t="e">
        <f>IF(#REF!=8,13,0)</f>
        <v>#REF!</v>
      </c>
      <c r="W18" s="40" t="e">
        <f>IF(#REF!=9,12,0)</f>
        <v>#REF!</v>
      </c>
      <c r="X18" s="40" t="e">
        <f>IF(#REF!=10,11,0)</f>
        <v>#REF!</v>
      </c>
      <c r="Y18" s="40" t="e">
        <f>IF(#REF!=11,10,0)</f>
        <v>#REF!</v>
      </c>
      <c r="Z18" s="40" t="e">
        <f>IF(#REF!=12,9,0)</f>
        <v>#REF!</v>
      </c>
      <c r="AA18" s="40" t="e">
        <f>IF(#REF!=13,8,0)</f>
        <v>#REF!</v>
      </c>
      <c r="AB18" s="40" t="e">
        <f>IF(#REF!=14,7,0)</f>
        <v>#REF!</v>
      </c>
      <c r="AC18" s="40" t="e">
        <f>IF(#REF!=15,6,0)</f>
        <v>#REF!</v>
      </c>
      <c r="AD18" s="40" t="e">
        <f>IF(#REF!=16,5,0)</f>
        <v>#REF!</v>
      </c>
      <c r="AE18" s="40" t="e">
        <f>IF(#REF!=17,4,0)</f>
        <v>#REF!</v>
      </c>
      <c r="AF18" s="40" t="e">
        <f>IF(#REF!=18,3,0)</f>
        <v>#REF!</v>
      </c>
      <c r="AG18" s="40" t="e">
        <f>IF(#REF!=19,2,0)</f>
        <v>#REF!</v>
      </c>
      <c r="AH18" s="40" t="e">
        <f>IF(#REF!=20,1,0)</f>
        <v>#REF!</v>
      </c>
      <c r="AI18" s="40" t="e">
        <f>IF(#REF!&gt;20,0,0)</f>
        <v>#REF!</v>
      </c>
      <c r="AJ18" s="40" t="e">
        <f>IF(#REF!="сх",0,0)</f>
        <v>#REF!</v>
      </c>
      <c r="AK18" s="40" t="e">
        <f t="shared" ref="AK18:AK19" si="9">SUM(O18:AI18)</f>
        <v>#REF!</v>
      </c>
      <c r="AL18" s="40" t="e">
        <f>IF(#REF!=1,25,0)</f>
        <v>#REF!</v>
      </c>
      <c r="AM18" s="40" t="e">
        <f>IF(#REF!=2,22,0)</f>
        <v>#REF!</v>
      </c>
      <c r="AN18" s="40" t="e">
        <f>IF(#REF!=3,20,0)</f>
        <v>#REF!</v>
      </c>
      <c r="AO18" s="40" t="e">
        <f>IF(#REF!=4,18,0)</f>
        <v>#REF!</v>
      </c>
      <c r="AP18" s="40" t="e">
        <f>IF(#REF!=5,16,0)</f>
        <v>#REF!</v>
      </c>
      <c r="AQ18" s="40" t="e">
        <f>IF(#REF!=6,15,0)</f>
        <v>#REF!</v>
      </c>
      <c r="AR18" s="40" t="e">
        <f>IF(#REF!=7,14,0)</f>
        <v>#REF!</v>
      </c>
      <c r="AS18" s="40" t="e">
        <f>IF(#REF!=8,13,0)</f>
        <v>#REF!</v>
      </c>
      <c r="AT18" s="40" t="e">
        <f>IF(#REF!=9,12,0)</f>
        <v>#REF!</v>
      </c>
      <c r="AU18" s="40" t="e">
        <f>IF(#REF!=10,11,0)</f>
        <v>#REF!</v>
      </c>
      <c r="AV18" s="40" t="e">
        <f>IF(#REF!=11,10,0)</f>
        <v>#REF!</v>
      </c>
      <c r="AW18" s="40" t="e">
        <f>IF(#REF!=12,9,0)</f>
        <v>#REF!</v>
      </c>
      <c r="AX18" s="40" t="e">
        <f>IF(#REF!=13,8,0)</f>
        <v>#REF!</v>
      </c>
      <c r="AY18" s="40" t="e">
        <f>IF(#REF!=14,7,0)</f>
        <v>#REF!</v>
      </c>
      <c r="AZ18" s="40" t="e">
        <f>IF(#REF!=15,6,0)</f>
        <v>#REF!</v>
      </c>
      <c r="BA18" s="40" t="e">
        <f>IF(#REF!=16,5,0)</f>
        <v>#REF!</v>
      </c>
      <c r="BB18" s="40" t="e">
        <f>IF(#REF!=17,4,0)</f>
        <v>#REF!</v>
      </c>
      <c r="BC18" s="40" t="e">
        <f>IF(#REF!=18,3,0)</f>
        <v>#REF!</v>
      </c>
      <c r="BD18" s="40" t="e">
        <f>IF(#REF!=19,2,0)</f>
        <v>#REF!</v>
      </c>
      <c r="BE18" s="40" t="e">
        <f>IF(#REF!=20,1,0)</f>
        <v>#REF!</v>
      </c>
      <c r="BF18" s="40" t="e">
        <f>IF(#REF!&gt;20,0,0)</f>
        <v>#REF!</v>
      </c>
      <c r="BG18" s="40" t="e">
        <f>IF(#REF!="сх",0,0)</f>
        <v>#REF!</v>
      </c>
      <c r="BH18" s="40" t="e">
        <f t="shared" ref="BH18:BH19" si="10">SUM(AL18:BF18)</f>
        <v>#REF!</v>
      </c>
      <c r="BI18" s="40" t="e">
        <f>IF(#REF!=1,45,0)</f>
        <v>#REF!</v>
      </c>
      <c r="BJ18" s="40" t="e">
        <f>IF(#REF!=2,42,0)</f>
        <v>#REF!</v>
      </c>
      <c r="BK18" s="40" t="e">
        <f>IF(#REF!=3,40,0)</f>
        <v>#REF!</v>
      </c>
      <c r="BL18" s="40" t="e">
        <f>IF(#REF!=4,38,0)</f>
        <v>#REF!</v>
      </c>
      <c r="BM18" s="40" t="e">
        <f>IF(#REF!=5,36,0)</f>
        <v>#REF!</v>
      </c>
      <c r="BN18" s="40" t="e">
        <f>IF(#REF!=6,35,0)</f>
        <v>#REF!</v>
      </c>
      <c r="BO18" s="40" t="e">
        <f>IF(#REF!=7,34,0)</f>
        <v>#REF!</v>
      </c>
      <c r="BP18" s="40" t="e">
        <f>IF(#REF!=8,33,0)</f>
        <v>#REF!</v>
      </c>
      <c r="BQ18" s="40" t="e">
        <f>IF(#REF!=9,32,0)</f>
        <v>#REF!</v>
      </c>
      <c r="BR18" s="40" t="e">
        <f>IF(#REF!=10,31,0)</f>
        <v>#REF!</v>
      </c>
      <c r="BS18" s="40" t="e">
        <f>IF(#REF!=11,30,0)</f>
        <v>#REF!</v>
      </c>
      <c r="BT18" s="40" t="e">
        <f>IF(#REF!=12,29,0)</f>
        <v>#REF!</v>
      </c>
      <c r="BU18" s="40" t="e">
        <f>IF(#REF!=13,28,0)</f>
        <v>#REF!</v>
      </c>
      <c r="BV18" s="40" t="e">
        <f>IF(#REF!=14,27,0)</f>
        <v>#REF!</v>
      </c>
      <c r="BW18" s="40" t="e">
        <f>IF(#REF!=15,26,0)</f>
        <v>#REF!</v>
      </c>
      <c r="BX18" s="40" t="e">
        <f>IF(#REF!=16,25,0)</f>
        <v>#REF!</v>
      </c>
      <c r="BY18" s="40" t="e">
        <f>IF(#REF!=17,24,0)</f>
        <v>#REF!</v>
      </c>
      <c r="BZ18" s="40" t="e">
        <f>IF(#REF!=18,23,0)</f>
        <v>#REF!</v>
      </c>
      <c r="CA18" s="40" t="e">
        <f>IF(#REF!=19,22,0)</f>
        <v>#REF!</v>
      </c>
      <c r="CB18" s="40" t="e">
        <f>IF(#REF!=20,21,0)</f>
        <v>#REF!</v>
      </c>
      <c r="CC18" s="40" t="e">
        <f>IF(#REF!=21,20,0)</f>
        <v>#REF!</v>
      </c>
      <c r="CD18" s="40" t="e">
        <f>IF(#REF!=22,19,0)</f>
        <v>#REF!</v>
      </c>
      <c r="CE18" s="40" t="e">
        <f>IF(#REF!=23,18,0)</f>
        <v>#REF!</v>
      </c>
      <c r="CF18" s="40" t="e">
        <f>IF(#REF!=24,17,0)</f>
        <v>#REF!</v>
      </c>
      <c r="CG18" s="40" t="e">
        <f>IF(#REF!=25,16,0)</f>
        <v>#REF!</v>
      </c>
      <c r="CH18" s="40" t="e">
        <f>IF(#REF!=26,15,0)</f>
        <v>#REF!</v>
      </c>
      <c r="CI18" s="40" t="e">
        <f>IF(#REF!=27,14,0)</f>
        <v>#REF!</v>
      </c>
      <c r="CJ18" s="40" t="e">
        <f>IF(#REF!=28,13,0)</f>
        <v>#REF!</v>
      </c>
      <c r="CK18" s="40" t="e">
        <f>IF(#REF!=29,12,0)</f>
        <v>#REF!</v>
      </c>
      <c r="CL18" s="40" t="e">
        <f>IF(#REF!=30,11,0)</f>
        <v>#REF!</v>
      </c>
      <c r="CM18" s="40" t="e">
        <f>IF(#REF!=31,10,0)</f>
        <v>#REF!</v>
      </c>
      <c r="CN18" s="40" t="e">
        <f>IF(#REF!=32,9,0)</f>
        <v>#REF!</v>
      </c>
      <c r="CO18" s="40" t="e">
        <f>IF(#REF!=33,8,0)</f>
        <v>#REF!</v>
      </c>
      <c r="CP18" s="40" t="e">
        <f>IF(#REF!=34,7,0)</f>
        <v>#REF!</v>
      </c>
      <c r="CQ18" s="40" t="e">
        <f>IF(#REF!=35,6,0)</f>
        <v>#REF!</v>
      </c>
      <c r="CR18" s="40" t="e">
        <f>IF(#REF!=36,5,0)</f>
        <v>#REF!</v>
      </c>
      <c r="CS18" s="40" t="e">
        <f>IF(#REF!=37,4,0)</f>
        <v>#REF!</v>
      </c>
      <c r="CT18" s="40" t="e">
        <f>IF(#REF!=38,3,0)</f>
        <v>#REF!</v>
      </c>
      <c r="CU18" s="40" t="e">
        <f>IF(#REF!=39,2,0)</f>
        <v>#REF!</v>
      </c>
      <c r="CV18" s="40" t="e">
        <f>IF(#REF!=40,1,0)</f>
        <v>#REF!</v>
      </c>
      <c r="CW18" s="40" t="e">
        <f>IF(#REF!&gt;20,0,0)</f>
        <v>#REF!</v>
      </c>
      <c r="CX18" s="40" t="e">
        <f>IF(#REF!="сх",0,0)</f>
        <v>#REF!</v>
      </c>
      <c r="CY18" s="40" t="e">
        <f t="shared" ref="CY18:CY19" si="11">SUM(BI18:CX18)</f>
        <v>#REF!</v>
      </c>
      <c r="CZ18" s="40" t="e">
        <f>IF(#REF!=1,45,0)</f>
        <v>#REF!</v>
      </c>
      <c r="DA18" s="40" t="e">
        <f>IF(#REF!=2,42,0)</f>
        <v>#REF!</v>
      </c>
      <c r="DB18" s="40" t="e">
        <f>IF(#REF!=3,40,0)</f>
        <v>#REF!</v>
      </c>
      <c r="DC18" s="40" t="e">
        <f>IF(#REF!=4,38,0)</f>
        <v>#REF!</v>
      </c>
      <c r="DD18" s="40" t="e">
        <f>IF(#REF!=5,36,0)</f>
        <v>#REF!</v>
      </c>
      <c r="DE18" s="40" t="e">
        <f>IF(#REF!=6,35,0)</f>
        <v>#REF!</v>
      </c>
      <c r="DF18" s="40" t="e">
        <f>IF(#REF!=7,34,0)</f>
        <v>#REF!</v>
      </c>
      <c r="DG18" s="40" t="e">
        <f>IF(#REF!=8,33,0)</f>
        <v>#REF!</v>
      </c>
      <c r="DH18" s="40" t="e">
        <f>IF(#REF!=9,32,0)</f>
        <v>#REF!</v>
      </c>
      <c r="DI18" s="40" t="e">
        <f>IF(#REF!=10,31,0)</f>
        <v>#REF!</v>
      </c>
      <c r="DJ18" s="40" t="e">
        <f>IF(#REF!=11,30,0)</f>
        <v>#REF!</v>
      </c>
      <c r="DK18" s="40" t="e">
        <f>IF(#REF!=12,29,0)</f>
        <v>#REF!</v>
      </c>
      <c r="DL18" s="40" t="e">
        <f>IF(#REF!=13,28,0)</f>
        <v>#REF!</v>
      </c>
      <c r="DM18" s="40" t="e">
        <f>IF(#REF!=14,27,0)</f>
        <v>#REF!</v>
      </c>
      <c r="DN18" s="40" t="e">
        <f>IF(#REF!=15,26,0)</f>
        <v>#REF!</v>
      </c>
      <c r="DO18" s="40" t="e">
        <f>IF(#REF!=16,25,0)</f>
        <v>#REF!</v>
      </c>
      <c r="DP18" s="40" t="e">
        <f>IF(#REF!=17,24,0)</f>
        <v>#REF!</v>
      </c>
      <c r="DQ18" s="40" t="e">
        <f>IF(#REF!=18,23,0)</f>
        <v>#REF!</v>
      </c>
      <c r="DR18" s="40" t="e">
        <f>IF(#REF!=19,22,0)</f>
        <v>#REF!</v>
      </c>
      <c r="DS18" s="40" t="e">
        <f>IF(#REF!=20,21,0)</f>
        <v>#REF!</v>
      </c>
      <c r="DT18" s="40" t="e">
        <f>IF(#REF!=21,20,0)</f>
        <v>#REF!</v>
      </c>
      <c r="DU18" s="40" t="e">
        <f>IF(#REF!=22,19,0)</f>
        <v>#REF!</v>
      </c>
      <c r="DV18" s="40" t="e">
        <f>IF(#REF!=23,18,0)</f>
        <v>#REF!</v>
      </c>
      <c r="DW18" s="40" t="e">
        <f>IF(#REF!=24,17,0)</f>
        <v>#REF!</v>
      </c>
      <c r="DX18" s="40" t="e">
        <f>IF(#REF!=25,16,0)</f>
        <v>#REF!</v>
      </c>
      <c r="DY18" s="40" t="e">
        <f>IF(#REF!=26,15,0)</f>
        <v>#REF!</v>
      </c>
      <c r="DZ18" s="40" t="e">
        <f>IF(#REF!=27,14,0)</f>
        <v>#REF!</v>
      </c>
      <c r="EA18" s="40" t="e">
        <f>IF(#REF!=28,13,0)</f>
        <v>#REF!</v>
      </c>
      <c r="EB18" s="40" t="e">
        <f>IF(#REF!=29,12,0)</f>
        <v>#REF!</v>
      </c>
      <c r="EC18" s="40" t="e">
        <f>IF(#REF!=30,11,0)</f>
        <v>#REF!</v>
      </c>
      <c r="ED18" s="40" t="e">
        <f>IF(#REF!=31,10,0)</f>
        <v>#REF!</v>
      </c>
      <c r="EE18" s="40" t="e">
        <f>IF(#REF!=32,9,0)</f>
        <v>#REF!</v>
      </c>
      <c r="EF18" s="40" t="e">
        <f>IF(#REF!=33,8,0)</f>
        <v>#REF!</v>
      </c>
      <c r="EG18" s="40" t="e">
        <f>IF(#REF!=34,7,0)</f>
        <v>#REF!</v>
      </c>
      <c r="EH18" s="40" t="e">
        <f>IF(#REF!=35,6,0)</f>
        <v>#REF!</v>
      </c>
      <c r="EI18" s="40" t="e">
        <f>IF(#REF!=36,5,0)</f>
        <v>#REF!</v>
      </c>
      <c r="EJ18" s="40" t="e">
        <f>IF(#REF!=37,4,0)</f>
        <v>#REF!</v>
      </c>
      <c r="EK18" s="40" t="e">
        <f>IF(#REF!=38,3,0)</f>
        <v>#REF!</v>
      </c>
      <c r="EL18" s="40" t="e">
        <f>IF(#REF!=39,2,0)</f>
        <v>#REF!</v>
      </c>
      <c r="EM18" s="40" t="e">
        <f>IF(#REF!=40,1,0)</f>
        <v>#REF!</v>
      </c>
      <c r="EN18" s="40" t="e">
        <f>IF(#REF!&gt;20,0,0)</f>
        <v>#REF!</v>
      </c>
      <c r="EO18" s="40" t="e">
        <f>IF(#REF!="сх",0,0)</f>
        <v>#REF!</v>
      </c>
      <c r="EP18" s="40" t="e">
        <f t="shared" ref="EP18:EP19" si="12">SUM(CZ18:EO18)</f>
        <v>#REF!</v>
      </c>
      <c r="EQ18" s="40"/>
      <c r="ER18" s="40" t="e">
        <f>IF(#REF!="сх","ноль",IF(#REF!&gt;0,#REF!,"Ноль"))</f>
        <v>#REF!</v>
      </c>
      <c r="ES18" s="40" t="e">
        <f>IF(#REF!="сх","ноль",IF(#REF!&gt;0,#REF!,"Ноль"))</f>
        <v>#REF!</v>
      </c>
      <c r="ET18" s="40"/>
      <c r="EU18" s="40" t="e">
        <f t="shared" ref="EU18:EU19" si="13">MIN(ER18,ES18)</f>
        <v>#REF!</v>
      </c>
      <c r="EV18" s="40" t="e">
        <f>IF(K18=#REF!,IF(#REF!&lt;#REF!,#REF!,EZ18),#REF!)</f>
        <v>#REF!</v>
      </c>
      <c r="EW18" s="40" t="e">
        <f>IF(K18=#REF!,IF(#REF!&lt;#REF!,0,1))</f>
        <v>#REF!</v>
      </c>
      <c r="EX18" s="40" t="e">
        <f>IF(AND(EU18&gt;=21,EU18&lt;&gt;0),EU18,IF(K18&lt;#REF!,"СТОП",EV18+EW18))</f>
        <v>#REF!</v>
      </c>
      <c r="EY18" s="40"/>
      <c r="EZ18" s="40">
        <v>15</v>
      </c>
      <c r="FA18" s="40">
        <v>16</v>
      </c>
      <c r="FB18" s="40"/>
      <c r="FC18" s="42" t="e">
        <f>IF(#REF!=1,25,0)</f>
        <v>#REF!</v>
      </c>
      <c r="FD18" s="42" t="e">
        <f>IF(#REF!=2,22,0)</f>
        <v>#REF!</v>
      </c>
      <c r="FE18" s="42" t="e">
        <f>IF(#REF!=3,20,0)</f>
        <v>#REF!</v>
      </c>
      <c r="FF18" s="42" t="e">
        <f>IF(#REF!=4,18,0)</f>
        <v>#REF!</v>
      </c>
      <c r="FG18" s="42" t="e">
        <f>IF(#REF!=5,16,0)</f>
        <v>#REF!</v>
      </c>
      <c r="FH18" s="42" t="e">
        <f>IF(#REF!=6,15,0)</f>
        <v>#REF!</v>
      </c>
      <c r="FI18" s="42" t="e">
        <f>IF(#REF!=7,14,0)</f>
        <v>#REF!</v>
      </c>
      <c r="FJ18" s="42" t="e">
        <f>IF(#REF!=8,13,0)</f>
        <v>#REF!</v>
      </c>
      <c r="FK18" s="42" t="e">
        <f>IF(#REF!=9,12,0)</f>
        <v>#REF!</v>
      </c>
      <c r="FL18" s="42" t="e">
        <f>IF(#REF!=10,11,0)</f>
        <v>#REF!</v>
      </c>
      <c r="FM18" s="42" t="e">
        <f>IF(#REF!=11,10,0)</f>
        <v>#REF!</v>
      </c>
      <c r="FN18" s="42" t="e">
        <f>IF(#REF!=12,9,0)</f>
        <v>#REF!</v>
      </c>
      <c r="FO18" s="42" t="e">
        <f>IF(#REF!=13,8,0)</f>
        <v>#REF!</v>
      </c>
      <c r="FP18" s="42" t="e">
        <f>IF(#REF!=14,7,0)</f>
        <v>#REF!</v>
      </c>
      <c r="FQ18" s="42" t="e">
        <f>IF(#REF!=15,6,0)</f>
        <v>#REF!</v>
      </c>
      <c r="FR18" s="42" t="e">
        <f>IF(#REF!=16,5,0)</f>
        <v>#REF!</v>
      </c>
      <c r="FS18" s="42" t="e">
        <f>IF(#REF!=17,4,0)</f>
        <v>#REF!</v>
      </c>
      <c r="FT18" s="42" t="e">
        <f>IF(#REF!=18,3,0)</f>
        <v>#REF!</v>
      </c>
      <c r="FU18" s="42" t="e">
        <f>IF(#REF!=19,2,0)</f>
        <v>#REF!</v>
      </c>
      <c r="FV18" s="42" t="e">
        <f>IF(#REF!=20,1,0)</f>
        <v>#REF!</v>
      </c>
      <c r="FW18" s="42" t="e">
        <f>IF(#REF!&gt;20,0,0)</f>
        <v>#REF!</v>
      </c>
      <c r="FX18" s="42" t="e">
        <f>IF(#REF!="сх",0,0)</f>
        <v>#REF!</v>
      </c>
      <c r="FY18" s="42" t="e">
        <f t="shared" ref="FY18:FY19" si="14">SUM(FC18:FX18)</f>
        <v>#REF!</v>
      </c>
      <c r="FZ18" s="42" t="e">
        <f>IF(#REF!=1,25,0)</f>
        <v>#REF!</v>
      </c>
      <c r="GA18" s="42" t="e">
        <f>IF(#REF!=2,22,0)</f>
        <v>#REF!</v>
      </c>
      <c r="GB18" s="42" t="e">
        <f>IF(#REF!=3,20,0)</f>
        <v>#REF!</v>
      </c>
      <c r="GC18" s="42" t="e">
        <f>IF(#REF!=4,18,0)</f>
        <v>#REF!</v>
      </c>
      <c r="GD18" s="42" t="e">
        <f>IF(#REF!=5,16,0)</f>
        <v>#REF!</v>
      </c>
      <c r="GE18" s="42" t="e">
        <f>IF(#REF!=6,15,0)</f>
        <v>#REF!</v>
      </c>
      <c r="GF18" s="42" t="e">
        <f>IF(#REF!=7,14,0)</f>
        <v>#REF!</v>
      </c>
      <c r="GG18" s="42" t="e">
        <f>IF(#REF!=8,13,0)</f>
        <v>#REF!</v>
      </c>
      <c r="GH18" s="42" t="e">
        <f>IF(#REF!=9,12,0)</f>
        <v>#REF!</v>
      </c>
      <c r="GI18" s="42" t="e">
        <f>IF(#REF!=10,11,0)</f>
        <v>#REF!</v>
      </c>
      <c r="GJ18" s="42" t="e">
        <f>IF(#REF!=11,10,0)</f>
        <v>#REF!</v>
      </c>
      <c r="GK18" s="42" t="e">
        <f>IF(#REF!=12,9,0)</f>
        <v>#REF!</v>
      </c>
      <c r="GL18" s="42" t="e">
        <f>IF(#REF!=13,8,0)</f>
        <v>#REF!</v>
      </c>
      <c r="GM18" s="42" t="e">
        <f>IF(#REF!=14,7,0)</f>
        <v>#REF!</v>
      </c>
      <c r="GN18" s="42" t="e">
        <f>IF(#REF!=15,6,0)</f>
        <v>#REF!</v>
      </c>
      <c r="GO18" s="42" t="e">
        <f>IF(#REF!=16,5,0)</f>
        <v>#REF!</v>
      </c>
      <c r="GP18" s="42" t="e">
        <f>IF(#REF!=17,4,0)</f>
        <v>#REF!</v>
      </c>
      <c r="GQ18" s="42" t="e">
        <f>IF(#REF!=18,3,0)</f>
        <v>#REF!</v>
      </c>
      <c r="GR18" s="42" t="e">
        <f>IF(#REF!=19,2,0)</f>
        <v>#REF!</v>
      </c>
      <c r="GS18" s="42" t="e">
        <f>IF(#REF!=20,1,0)</f>
        <v>#REF!</v>
      </c>
      <c r="GT18" s="42" t="e">
        <f>IF(#REF!&gt;20,0,0)</f>
        <v>#REF!</v>
      </c>
      <c r="GU18" s="42" t="e">
        <f>IF(#REF!="сх",0,0)</f>
        <v>#REF!</v>
      </c>
      <c r="GV18" s="42" t="e">
        <f t="shared" ref="GV18:GV19" si="15">SUM(FZ18:GU18)</f>
        <v>#REF!</v>
      </c>
      <c r="GW18" s="42" t="e">
        <f>IF(#REF!=1,100,0)</f>
        <v>#REF!</v>
      </c>
      <c r="GX18" s="42" t="e">
        <f>IF(#REF!=2,98,0)</f>
        <v>#REF!</v>
      </c>
      <c r="GY18" s="42" t="e">
        <f>IF(#REF!=3,95,0)</f>
        <v>#REF!</v>
      </c>
      <c r="GZ18" s="42" t="e">
        <f>IF(#REF!=4,93,0)</f>
        <v>#REF!</v>
      </c>
      <c r="HA18" s="42" t="e">
        <f>IF(#REF!=5,90,0)</f>
        <v>#REF!</v>
      </c>
      <c r="HB18" s="42" t="e">
        <f>IF(#REF!=6,88,0)</f>
        <v>#REF!</v>
      </c>
      <c r="HC18" s="42" t="e">
        <f>IF(#REF!=7,85,0)</f>
        <v>#REF!</v>
      </c>
      <c r="HD18" s="42" t="e">
        <f>IF(#REF!=8,83,0)</f>
        <v>#REF!</v>
      </c>
      <c r="HE18" s="42" t="e">
        <f>IF(#REF!=9,80,0)</f>
        <v>#REF!</v>
      </c>
      <c r="HF18" s="42" t="e">
        <f>IF(#REF!=10,78,0)</f>
        <v>#REF!</v>
      </c>
      <c r="HG18" s="42" t="e">
        <f>IF(#REF!=11,75,0)</f>
        <v>#REF!</v>
      </c>
      <c r="HH18" s="42" t="e">
        <f>IF(#REF!=12,73,0)</f>
        <v>#REF!</v>
      </c>
      <c r="HI18" s="42" t="e">
        <f>IF(#REF!=13,70,0)</f>
        <v>#REF!</v>
      </c>
      <c r="HJ18" s="42" t="e">
        <f>IF(#REF!=14,68,0)</f>
        <v>#REF!</v>
      </c>
      <c r="HK18" s="42" t="e">
        <f>IF(#REF!=15,65,0)</f>
        <v>#REF!</v>
      </c>
      <c r="HL18" s="42" t="e">
        <f>IF(#REF!=16,63,0)</f>
        <v>#REF!</v>
      </c>
      <c r="HM18" s="42" t="e">
        <f>IF(#REF!=17,60,0)</f>
        <v>#REF!</v>
      </c>
      <c r="HN18" s="42" t="e">
        <f>IF(#REF!=18,58,0)</f>
        <v>#REF!</v>
      </c>
      <c r="HO18" s="42" t="e">
        <f>IF(#REF!=19,55,0)</f>
        <v>#REF!</v>
      </c>
      <c r="HP18" s="42" t="e">
        <f>IF(#REF!=20,53,0)</f>
        <v>#REF!</v>
      </c>
      <c r="HQ18" s="42" t="e">
        <f>IF(#REF!&gt;20,0,0)</f>
        <v>#REF!</v>
      </c>
      <c r="HR18" s="42" t="e">
        <f>IF(#REF!="сх",0,0)</f>
        <v>#REF!</v>
      </c>
      <c r="HS18" s="42" t="e">
        <f t="shared" ref="HS18:HS19" si="16">SUM(GW18:HR18)</f>
        <v>#REF!</v>
      </c>
      <c r="HT18" s="42" t="e">
        <f>IF(#REF!=1,100,0)</f>
        <v>#REF!</v>
      </c>
      <c r="HU18" s="42" t="e">
        <f>IF(#REF!=2,98,0)</f>
        <v>#REF!</v>
      </c>
      <c r="HV18" s="42" t="e">
        <f>IF(#REF!=3,95,0)</f>
        <v>#REF!</v>
      </c>
      <c r="HW18" s="42" t="e">
        <f>IF(#REF!=4,93,0)</f>
        <v>#REF!</v>
      </c>
      <c r="HX18" s="42" t="e">
        <f>IF(#REF!=5,90,0)</f>
        <v>#REF!</v>
      </c>
      <c r="HY18" s="42" t="e">
        <f>IF(#REF!=6,88,0)</f>
        <v>#REF!</v>
      </c>
      <c r="HZ18" s="42" t="e">
        <f>IF(#REF!=7,85,0)</f>
        <v>#REF!</v>
      </c>
      <c r="IA18" s="42" t="e">
        <f>IF(#REF!=8,83,0)</f>
        <v>#REF!</v>
      </c>
      <c r="IB18" s="42" t="e">
        <f>IF(#REF!=9,80,0)</f>
        <v>#REF!</v>
      </c>
      <c r="IC18" s="42" t="e">
        <f>IF(#REF!=10,78,0)</f>
        <v>#REF!</v>
      </c>
      <c r="ID18" s="42" t="e">
        <f>IF(#REF!=11,75,0)</f>
        <v>#REF!</v>
      </c>
      <c r="IE18" s="42" t="e">
        <f>IF(#REF!=12,73,0)</f>
        <v>#REF!</v>
      </c>
      <c r="IF18" s="42" t="e">
        <f>IF(#REF!=13,70,0)</f>
        <v>#REF!</v>
      </c>
      <c r="IG18" s="42" t="e">
        <f>IF(#REF!=14,68,0)</f>
        <v>#REF!</v>
      </c>
      <c r="IH18" s="42" t="e">
        <f>IF(#REF!=15,65,0)</f>
        <v>#REF!</v>
      </c>
      <c r="II18" s="42" t="e">
        <f>IF(#REF!=16,63,0)</f>
        <v>#REF!</v>
      </c>
      <c r="IJ18" s="42" t="e">
        <f>IF(#REF!=17,60,0)</f>
        <v>#REF!</v>
      </c>
      <c r="IK18" s="42" t="e">
        <f>IF(#REF!=18,58,0)</f>
        <v>#REF!</v>
      </c>
      <c r="IL18" s="42" t="e">
        <f>IF(#REF!=19,55,0)</f>
        <v>#REF!</v>
      </c>
      <c r="IM18" s="42" t="e">
        <f>IF(#REF!=20,53,0)</f>
        <v>#REF!</v>
      </c>
      <c r="IN18" s="42" t="e">
        <f>IF(#REF!&gt;20,0,0)</f>
        <v>#REF!</v>
      </c>
      <c r="IO18" s="42" t="e">
        <f>IF(#REF!="сх",0,0)</f>
        <v>#REF!</v>
      </c>
      <c r="IP18" s="42" t="e">
        <f t="shared" ref="IP18:IP19" si="17">SUM(HT18:IO18)</f>
        <v>#REF!</v>
      </c>
      <c r="IQ18" s="40"/>
      <c r="IR18" s="40"/>
      <c r="IS18" s="40"/>
      <c r="IT18" s="40"/>
      <c r="IU18" s="40"/>
      <c r="IV18" s="40"/>
    </row>
    <row r="19" spans="1:256" s="3" customFormat="1" ht="34.5">
      <c r="A19" s="74"/>
      <c r="B19" s="81"/>
      <c r="C19" s="83"/>
      <c r="D19" s="67" t="s">
        <v>48</v>
      </c>
      <c r="E19" s="68">
        <v>65</v>
      </c>
      <c r="F19" s="69">
        <v>117</v>
      </c>
      <c r="G19" s="63">
        <v>6</v>
      </c>
      <c r="H19" s="56">
        <v>35</v>
      </c>
      <c r="I19" s="63">
        <v>6</v>
      </c>
      <c r="J19" s="55">
        <v>35</v>
      </c>
      <c r="K19" s="74"/>
      <c r="L19" s="39" t="e">
        <f>#REF!+#REF!</f>
        <v>#REF!</v>
      </c>
      <c r="M19" s="40"/>
      <c r="N19" s="41"/>
      <c r="O19" s="40" t="e">
        <f>IF(#REF!=1,25,0)</f>
        <v>#REF!</v>
      </c>
      <c r="P19" s="40" t="e">
        <f>IF(#REF!=2,22,0)</f>
        <v>#REF!</v>
      </c>
      <c r="Q19" s="40" t="e">
        <f>IF(#REF!=3,20,0)</f>
        <v>#REF!</v>
      </c>
      <c r="R19" s="40" t="e">
        <f>IF(#REF!=4,18,0)</f>
        <v>#REF!</v>
      </c>
      <c r="S19" s="40" t="e">
        <f>IF(#REF!=5,16,0)</f>
        <v>#REF!</v>
      </c>
      <c r="T19" s="40" t="e">
        <f>IF(#REF!=6,15,0)</f>
        <v>#REF!</v>
      </c>
      <c r="U19" s="40" t="e">
        <f>IF(#REF!=7,14,0)</f>
        <v>#REF!</v>
      </c>
      <c r="V19" s="40" t="e">
        <f>IF(#REF!=8,13,0)</f>
        <v>#REF!</v>
      </c>
      <c r="W19" s="40" t="e">
        <f>IF(#REF!=9,12,0)</f>
        <v>#REF!</v>
      </c>
      <c r="X19" s="40" t="e">
        <f>IF(#REF!=10,11,0)</f>
        <v>#REF!</v>
      </c>
      <c r="Y19" s="40" t="e">
        <f>IF(#REF!=11,10,0)</f>
        <v>#REF!</v>
      </c>
      <c r="Z19" s="40" t="e">
        <f>IF(#REF!=12,9,0)</f>
        <v>#REF!</v>
      </c>
      <c r="AA19" s="40" t="e">
        <f>IF(#REF!=13,8,0)</f>
        <v>#REF!</v>
      </c>
      <c r="AB19" s="40" t="e">
        <f>IF(#REF!=14,7,0)</f>
        <v>#REF!</v>
      </c>
      <c r="AC19" s="40" t="e">
        <f>IF(#REF!=15,6,0)</f>
        <v>#REF!</v>
      </c>
      <c r="AD19" s="40" t="e">
        <f>IF(#REF!=16,5,0)</f>
        <v>#REF!</v>
      </c>
      <c r="AE19" s="40" t="e">
        <f>IF(#REF!=17,4,0)</f>
        <v>#REF!</v>
      </c>
      <c r="AF19" s="40" t="e">
        <f>IF(#REF!=18,3,0)</f>
        <v>#REF!</v>
      </c>
      <c r="AG19" s="40" t="e">
        <f>IF(#REF!=19,2,0)</f>
        <v>#REF!</v>
      </c>
      <c r="AH19" s="40" t="e">
        <f>IF(#REF!=20,1,0)</f>
        <v>#REF!</v>
      </c>
      <c r="AI19" s="40" t="e">
        <f>IF(#REF!&gt;20,0,0)</f>
        <v>#REF!</v>
      </c>
      <c r="AJ19" s="40" t="e">
        <f>IF(#REF!="сх",0,0)</f>
        <v>#REF!</v>
      </c>
      <c r="AK19" s="40" t="e">
        <f t="shared" si="9"/>
        <v>#REF!</v>
      </c>
      <c r="AL19" s="40" t="e">
        <f>IF(#REF!=1,25,0)</f>
        <v>#REF!</v>
      </c>
      <c r="AM19" s="40" t="e">
        <f>IF(#REF!=2,22,0)</f>
        <v>#REF!</v>
      </c>
      <c r="AN19" s="40" t="e">
        <f>IF(#REF!=3,20,0)</f>
        <v>#REF!</v>
      </c>
      <c r="AO19" s="40" t="e">
        <f>IF(#REF!=4,18,0)</f>
        <v>#REF!</v>
      </c>
      <c r="AP19" s="40" t="e">
        <f>IF(#REF!=5,16,0)</f>
        <v>#REF!</v>
      </c>
      <c r="AQ19" s="40" t="e">
        <f>IF(#REF!=6,15,0)</f>
        <v>#REF!</v>
      </c>
      <c r="AR19" s="40" t="e">
        <f>IF(#REF!=7,14,0)</f>
        <v>#REF!</v>
      </c>
      <c r="AS19" s="40" t="e">
        <f>IF(#REF!=8,13,0)</f>
        <v>#REF!</v>
      </c>
      <c r="AT19" s="40" t="e">
        <f>IF(#REF!=9,12,0)</f>
        <v>#REF!</v>
      </c>
      <c r="AU19" s="40" t="e">
        <f>IF(#REF!=10,11,0)</f>
        <v>#REF!</v>
      </c>
      <c r="AV19" s="40" t="e">
        <f>IF(#REF!=11,10,0)</f>
        <v>#REF!</v>
      </c>
      <c r="AW19" s="40" t="e">
        <f>IF(#REF!=12,9,0)</f>
        <v>#REF!</v>
      </c>
      <c r="AX19" s="40" t="e">
        <f>IF(#REF!=13,8,0)</f>
        <v>#REF!</v>
      </c>
      <c r="AY19" s="40" t="e">
        <f>IF(#REF!=14,7,0)</f>
        <v>#REF!</v>
      </c>
      <c r="AZ19" s="40" t="e">
        <f>IF(#REF!=15,6,0)</f>
        <v>#REF!</v>
      </c>
      <c r="BA19" s="40" t="e">
        <f>IF(#REF!=16,5,0)</f>
        <v>#REF!</v>
      </c>
      <c r="BB19" s="40" t="e">
        <f>IF(#REF!=17,4,0)</f>
        <v>#REF!</v>
      </c>
      <c r="BC19" s="40" t="e">
        <f>IF(#REF!=18,3,0)</f>
        <v>#REF!</v>
      </c>
      <c r="BD19" s="40" t="e">
        <f>IF(#REF!=19,2,0)</f>
        <v>#REF!</v>
      </c>
      <c r="BE19" s="40" t="e">
        <f>IF(#REF!=20,1,0)</f>
        <v>#REF!</v>
      </c>
      <c r="BF19" s="40" t="e">
        <f>IF(#REF!&gt;20,0,0)</f>
        <v>#REF!</v>
      </c>
      <c r="BG19" s="40" t="e">
        <f>IF(#REF!="сх",0,0)</f>
        <v>#REF!</v>
      </c>
      <c r="BH19" s="40" t="e">
        <f t="shared" si="10"/>
        <v>#REF!</v>
      </c>
      <c r="BI19" s="40" t="e">
        <f>IF(#REF!=1,45,0)</f>
        <v>#REF!</v>
      </c>
      <c r="BJ19" s="40" t="e">
        <f>IF(#REF!=2,42,0)</f>
        <v>#REF!</v>
      </c>
      <c r="BK19" s="40" t="e">
        <f>IF(#REF!=3,40,0)</f>
        <v>#REF!</v>
      </c>
      <c r="BL19" s="40" t="e">
        <f>IF(#REF!=4,38,0)</f>
        <v>#REF!</v>
      </c>
      <c r="BM19" s="40" t="e">
        <f>IF(#REF!=5,36,0)</f>
        <v>#REF!</v>
      </c>
      <c r="BN19" s="40" t="e">
        <f>IF(#REF!=6,35,0)</f>
        <v>#REF!</v>
      </c>
      <c r="BO19" s="40" t="e">
        <f>IF(#REF!=7,34,0)</f>
        <v>#REF!</v>
      </c>
      <c r="BP19" s="40" t="e">
        <f>IF(#REF!=8,33,0)</f>
        <v>#REF!</v>
      </c>
      <c r="BQ19" s="40" t="e">
        <f>IF(#REF!=9,32,0)</f>
        <v>#REF!</v>
      </c>
      <c r="BR19" s="40" t="e">
        <f>IF(#REF!=10,31,0)</f>
        <v>#REF!</v>
      </c>
      <c r="BS19" s="40" t="e">
        <f>IF(#REF!=11,30,0)</f>
        <v>#REF!</v>
      </c>
      <c r="BT19" s="40" t="e">
        <f>IF(#REF!=12,29,0)</f>
        <v>#REF!</v>
      </c>
      <c r="BU19" s="40" t="e">
        <f>IF(#REF!=13,28,0)</f>
        <v>#REF!</v>
      </c>
      <c r="BV19" s="40" t="e">
        <f>IF(#REF!=14,27,0)</f>
        <v>#REF!</v>
      </c>
      <c r="BW19" s="40" t="e">
        <f>IF(#REF!=15,26,0)</f>
        <v>#REF!</v>
      </c>
      <c r="BX19" s="40" t="e">
        <f>IF(#REF!=16,25,0)</f>
        <v>#REF!</v>
      </c>
      <c r="BY19" s="40" t="e">
        <f>IF(#REF!=17,24,0)</f>
        <v>#REF!</v>
      </c>
      <c r="BZ19" s="40" t="e">
        <f>IF(#REF!=18,23,0)</f>
        <v>#REF!</v>
      </c>
      <c r="CA19" s="40" t="e">
        <f>IF(#REF!=19,22,0)</f>
        <v>#REF!</v>
      </c>
      <c r="CB19" s="40" t="e">
        <f>IF(#REF!=20,21,0)</f>
        <v>#REF!</v>
      </c>
      <c r="CC19" s="40" t="e">
        <f>IF(#REF!=21,20,0)</f>
        <v>#REF!</v>
      </c>
      <c r="CD19" s="40" t="e">
        <f>IF(#REF!=22,19,0)</f>
        <v>#REF!</v>
      </c>
      <c r="CE19" s="40" t="e">
        <f>IF(#REF!=23,18,0)</f>
        <v>#REF!</v>
      </c>
      <c r="CF19" s="40" t="e">
        <f>IF(#REF!=24,17,0)</f>
        <v>#REF!</v>
      </c>
      <c r="CG19" s="40" t="e">
        <f>IF(#REF!=25,16,0)</f>
        <v>#REF!</v>
      </c>
      <c r="CH19" s="40" t="e">
        <f>IF(#REF!=26,15,0)</f>
        <v>#REF!</v>
      </c>
      <c r="CI19" s="40" t="e">
        <f>IF(#REF!=27,14,0)</f>
        <v>#REF!</v>
      </c>
      <c r="CJ19" s="40" t="e">
        <f>IF(#REF!=28,13,0)</f>
        <v>#REF!</v>
      </c>
      <c r="CK19" s="40" t="e">
        <f>IF(#REF!=29,12,0)</f>
        <v>#REF!</v>
      </c>
      <c r="CL19" s="40" t="e">
        <f>IF(#REF!=30,11,0)</f>
        <v>#REF!</v>
      </c>
      <c r="CM19" s="40" t="e">
        <f>IF(#REF!=31,10,0)</f>
        <v>#REF!</v>
      </c>
      <c r="CN19" s="40" t="e">
        <f>IF(#REF!=32,9,0)</f>
        <v>#REF!</v>
      </c>
      <c r="CO19" s="40" t="e">
        <f>IF(#REF!=33,8,0)</f>
        <v>#REF!</v>
      </c>
      <c r="CP19" s="40" t="e">
        <f>IF(#REF!=34,7,0)</f>
        <v>#REF!</v>
      </c>
      <c r="CQ19" s="40" t="e">
        <f>IF(#REF!=35,6,0)</f>
        <v>#REF!</v>
      </c>
      <c r="CR19" s="40" t="e">
        <f>IF(#REF!=36,5,0)</f>
        <v>#REF!</v>
      </c>
      <c r="CS19" s="40" t="e">
        <f>IF(#REF!=37,4,0)</f>
        <v>#REF!</v>
      </c>
      <c r="CT19" s="40" t="e">
        <f>IF(#REF!=38,3,0)</f>
        <v>#REF!</v>
      </c>
      <c r="CU19" s="40" t="e">
        <f>IF(#REF!=39,2,0)</f>
        <v>#REF!</v>
      </c>
      <c r="CV19" s="40" t="e">
        <f>IF(#REF!=40,1,0)</f>
        <v>#REF!</v>
      </c>
      <c r="CW19" s="40" t="e">
        <f>IF(#REF!&gt;20,0,0)</f>
        <v>#REF!</v>
      </c>
      <c r="CX19" s="40" t="e">
        <f>IF(#REF!="сх",0,0)</f>
        <v>#REF!</v>
      </c>
      <c r="CY19" s="40" t="e">
        <f t="shared" si="11"/>
        <v>#REF!</v>
      </c>
      <c r="CZ19" s="40" t="e">
        <f>IF(#REF!=1,45,0)</f>
        <v>#REF!</v>
      </c>
      <c r="DA19" s="40" t="e">
        <f>IF(#REF!=2,42,0)</f>
        <v>#REF!</v>
      </c>
      <c r="DB19" s="40" t="e">
        <f>IF(#REF!=3,40,0)</f>
        <v>#REF!</v>
      </c>
      <c r="DC19" s="40" t="e">
        <f>IF(#REF!=4,38,0)</f>
        <v>#REF!</v>
      </c>
      <c r="DD19" s="40" t="e">
        <f>IF(#REF!=5,36,0)</f>
        <v>#REF!</v>
      </c>
      <c r="DE19" s="40" t="e">
        <f>IF(#REF!=6,35,0)</f>
        <v>#REF!</v>
      </c>
      <c r="DF19" s="40" t="e">
        <f>IF(#REF!=7,34,0)</f>
        <v>#REF!</v>
      </c>
      <c r="DG19" s="40" t="e">
        <f>IF(#REF!=8,33,0)</f>
        <v>#REF!</v>
      </c>
      <c r="DH19" s="40" t="e">
        <f>IF(#REF!=9,32,0)</f>
        <v>#REF!</v>
      </c>
      <c r="DI19" s="40" t="e">
        <f>IF(#REF!=10,31,0)</f>
        <v>#REF!</v>
      </c>
      <c r="DJ19" s="40" t="e">
        <f>IF(#REF!=11,30,0)</f>
        <v>#REF!</v>
      </c>
      <c r="DK19" s="40" t="e">
        <f>IF(#REF!=12,29,0)</f>
        <v>#REF!</v>
      </c>
      <c r="DL19" s="40" t="e">
        <f>IF(#REF!=13,28,0)</f>
        <v>#REF!</v>
      </c>
      <c r="DM19" s="40" t="e">
        <f>IF(#REF!=14,27,0)</f>
        <v>#REF!</v>
      </c>
      <c r="DN19" s="40" t="e">
        <f>IF(#REF!=15,26,0)</f>
        <v>#REF!</v>
      </c>
      <c r="DO19" s="40" t="e">
        <f>IF(#REF!=16,25,0)</f>
        <v>#REF!</v>
      </c>
      <c r="DP19" s="40" t="e">
        <f>IF(#REF!=17,24,0)</f>
        <v>#REF!</v>
      </c>
      <c r="DQ19" s="40" t="e">
        <f>IF(#REF!=18,23,0)</f>
        <v>#REF!</v>
      </c>
      <c r="DR19" s="40" t="e">
        <f>IF(#REF!=19,22,0)</f>
        <v>#REF!</v>
      </c>
      <c r="DS19" s="40" t="e">
        <f>IF(#REF!=20,21,0)</f>
        <v>#REF!</v>
      </c>
      <c r="DT19" s="40" t="e">
        <f>IF(#REF!=21,20,0)</f>
        <v>#REF!</v>
      </c>
      <c r="DU19" s="40" t="e">
        <f>IF(#REF!=22,19,0)</f>
        <v>#REF!</v>
      </c>
      <c r="DV19" s="40" t="e">
        <f>IF(#REF!=23,18,0)</f>
        <v>#REF!</v>
      </c>
      <c r="DW19" s="40" t="e">
        <f>IF(#REF!=24,17,0)</f>
        <v>#REF!</v>
      </c>
      <c r="DX19" s="40" t="e">
        <f>IF(#REF!=25,16,0)</f>
        <v>#REF!</v>
      </c>
      <c r="DY19" s="40" t="e">
        <f>IF(#REF!=26,15,0)</f>
        <v>#REF!</v>
      </c>
      <c r="DZ19" s="40" t="e">
        <f>IF(#REF!=27,14,0)</f>
        <v>#REF!</v>
      </c>
      <c r="EA19" s="40" t="e">
        <f>IF(#REF!=28,13,0)</f>
        <v>#REF!</v>
      </c>
      <c r="EB19" s="40" t="e">
        <f>IF(#REF!=29,12,0)</f>
        <v>#REF!</v>
      </c>
      <c r="EC19" s="40" t="e">
        <f>IF(#REF!=30,11,0)</f>
        <v>#REF!</v>
      </c>
      <c r="ED19" s="40" t="e">
        <f>IF(#REF!=31,10,0)</f>
        <v>#REF!</v>
      </c>
      <c r="EE19" s="40" t="e">
        <f>IF(#REF!=32,9,0)</f>
        <v>#REF!</v>
      </c>
      <c r="EF19" s="40" t="e">
        <f>IF(#REF!=33,8,0)</f>
        <v>#REF!</v>
      </c>
      <c r="EG19" s="40" t="e">
        <f>IF(#REF!=34,7,0)</f>
        <v>#REF!</v>
      </c>
      <c r="EH19" s="40" t="e">
        <f>IF(#REF!=35,6,0)</f>
        <v>#REF!</v>
      </c>
      <c r="EI19" s="40" t="e">
        <f>IF(#REF!=36,5,0)</f>
        <v>#REF!</v>
      </c>
      <c r="EJ19" s="40" t="e">
        <f>IF(#REF!=37,4,0)</f>
        <v>#REF!</v>
      </c>
      <c r="EK19" s="40" t="e">
        <f>IF(#REF!=38,3,0)</f>
        <v>#REF!</v>
      </c>
      <c r="EL19" s="40" t="e">
        <f>IF(#REF!=39,2,0)</f>
        <v>#REF!</v>
      </c>
      <c r="EM19" s="40" t="e">
        <f>IF(#REF!=40,1,0)</f>
        <v>#REF!</v>
      </c>
      <c r="EN19" s="40" t="e">
        <f>IF(#REF!&gt;20,0,0)</f>
        <v>#REF!</v>
      </c>
      <c r="EO19" s="40" t="e">
        <f>IF(#REF!="сх",0,0)</f>
        <v>#REF!</v>
      </c>
      <c r="EP19" s="40" t="e">
        <f t="shared" si="12"/>
        <v>#REF!</v>
      </c>
      <c r="EQ19" s="40"/>
      <c r="ER19" s="40" t="e">
        <f>IF(#REF!="сх","ноль",IF(#REF!&gt;0,#REF!,"Ноль"))</f>
        <v>#REF!</v>
      </c>
      <c r="ES19" s="40" t="e">
        <f>IF(#REF!="сх","ноль",IF(#REF!&gt;0,#REF!,"Ноль"))</f>
        <v>#REF!</v>
      </c>
      <c r="ET19" s="40"/>
      <c r="EU19" s="40" t="e">
        <f t="shared" si="13"/>
        <v>#REF!</v>
      </c>
      <c r="EV19" s="40" t="e">
        <f>IF(K19=#REF!,IF(#REF!&lt;#REF!,#REF!,EZ19),#REF!)</f>
        <v>#REF!</v>
      </c>
      <c r="EW19" s="40" t="e">
        <f>IF(K19=#REF!,IF(#REF!&lt;#REF!,0,1))</f>
        <v>#REF!</v>
      </c>
      <c r="EX19" s="40" t="e">
        <f>IF(AND(EU19&gt;=21,EU19&lt;&gt;0),EU19,IF(K19&lt;#REF!,"СТОП",EV19+EW19))</f>
        <v>#REF!</v>
      </c>
      <c r="EY19" s="40"/>
      <c r="EZ19" s="40">
        <v>15</v>
      </c>
      <c r="FA19" s="40">
        <v>16</v>
      </c>
      <c r="FB19" s="40"/>
      <c r="FC19" s="42" t="e">
        <f>IF(#REF!=1,25,0)</f>
        <v>#REF!</v>
      </c>
      <c r="FD19" s="42" t="e">
        <f>IF(#REF!=2,22,0)</f>
        <v>#REF!</v>
      </c>
      <c r="FE19" s="42" t="e">
        <f>IF(#REF!=3,20,0)</f>
        <v>#REF!</v>
      </c>
      <c r="FF19" s="42" t="e">
        <f>IF(#REF!=4,18,0)</f>
        <v>#REF!</v>
      </c>
      <c r="FG19" s="42" t="e">
        <f>IF(#REF!=5,16,0)</f>
        <v>#REF!</v>
      </c>
      <c r="FH19" s="42" t="e">
        <f>IF(#REF!=6,15,0)</f>
        <v>#REF!</v>
      </c>
      <c r="FI19" s="42" t="e">
        <f>IF(#REF!=7,14,0)</f>
        <v>#REF!</v>
      </c>
      <c r="FJ19" s="42" t="e">
        <f>IF(#REF!=8,13,0)</f>
        <v>#REF!</v>
      </c>
      <c r="FK19" s="42" t="e">
        <f>IF(#REF!=9,12,0)</f>
        <v>#REF!</v>
      </c>
      <c r="FL19" s="42" t="e">
        <f>IF(#REF!=10,11,0)</f>
        <v>#REF!</v>
      </c>
      <c r="FM19" s="42" t="e">
        <f>IF(#REF!=11,10,0)</f>
        <v>#REF!</v>
      </c>
      <c r="FN19" s="42" t="e">
        <f>IF(#REF!=12,9,0)</f>
        <v>#REF!</v>
      </c>
      <c r="FO19" s="42" t="e">
        <f>IF(#REF!=13,8,0)</f>
        <v>#REF!</v>
      </c>
      <c r="FP19" s="42" t="e">
        <f>IF(#REF!=14,7,0)</f>
        <v>#REF!</v>
      </c>
      <c r="FQ19" s="42" t="e">
        <f>IF(#REF!=15,6,0)</f>
        <v>#REF!</v>
      </c>
      <c r="FR19" s="42" t="e">
        <f>IF(#REF!=16,5,0)</f>
        <v>#REF!</v>
      </c>
      <c r="FS19" s="42" t="e">
        <f>IF(#REF!=17,4,0)</f>
        <v>#REF!</v>
      </c>
      <c r="FT19" s="42" t="e">
        <f>IF(#REF!=18,3,0)</f>
        <v>#REF!</v>
      </c>
      <c r="FU19" s="42" t="e">
        <f>IF(#REF!=19,2,0)</f>
        <v>#REF!</v>
      </c>
      <c r="FV19" s="42" t="e">
        <f>IF(#REF!=20,1,0)</f>
        <v>#REF!</v>
      </c>
      <c r="FW19" s="42" t="e">
        <f>IF(#REF!&gt;20,0,0)</f>
        <v>#REF!</v>
      </c>
      <c r="FX19" s="42" t="e">
        <f>IF(#REF!="сх",0,0)</f>
        <v>#REF!</v>
      </c>
      <c r="FY19" s="42" t="e">
        <f t="shared" si="14"/>
        <v>#REF!</v>
      </c>
      <c r="FZ19" s="42" t="e">
        <f>IF(#REF!=1,25,0)</f>
        <v>#REF!</v>
      </c>
      <c r="GA19" s="42" t="e">
        <f>IF(#REF!=2,22,0)</f>
        <v>#REF!</v>
      </c>
      <c r="GB19" s="42" t="e">
        <f>IF(#REF!=3,20,0)</f>
        <v>#REF!</v>
      </c>
      <c r="GC19" s="42" t="e">
        <f>IF(#REF!=4,18,0)</f>
        <v>#REF!</v>
      </c>
      <c r="GD19" s="42" t="e">
        <f>IF(#REF!=5,16,0)</f>
        <v>#REF!</v>
      </c>
      <c r="GE19" s="42" t="e">
        <f>IF(#REF!=6,15,0)</f>
        <v>#REF!</v>
      </c>
      <c r="GF19" s="42" t="e">
        <f>IF(#REF!=7,14,0)</f>
        <v>#REF!</v>
      </c>
      <c r="GG19" s="42" t="e">
        <f>IF(#REF!=8,13,0)</f>
        <v>#REF!</v>
      </c>
      <c r="GH19" s="42" t="e">
        <f>IF(#REF!=9,12,0)</f>
        <v>#REF!</v>
      </c>
      <c r="GI19" s="42" t="e">
        <f>IF(#REF!=10,11,0)</f>
        <v>#REF!</v>
      </c>
      <c r="GJ19" s="42" t="e">
        <f>IF(#REF!=11,10,0)</f>
        <v>#REF!</v>
      </c>
      <c r="GK19" s="42" t="e">
        <f>IF(#REF!=12,9,0)</f>
        <v>#REF!</v>
      </c>
      <c r="GL19" s="42" t="e">
        <f>IF(#REF!=13,8,0)</f>
        <v>#REF!</v>
      </c>
      <c r="GM19" s="42" t="e">
        <f>IF(#REF!=14,7,0)</f>
        <v>#REF!</v>
      </c>
      <c r="GN19" s="42" t="e">
        <f>IF(#REF!=15,6,0)</f>
        <v>#REF!</v>
      </c>
      <c r="GO19" s="42" t="e">
        <f>IF(#REF!=16,5,0)</f>
        <v>#REF!</v>
      </c>
      <c r="GP19" s="42" t="e">
        <f>IF(#REF!=17,4,0)</f>
        <v>#REF!</v>
      </c>
      <c r="GQ19" s="42" t="e">
        <f>IF(#REF!=18,3,0)</f>
        <v>#REF!</v>
      </c>
      <c r="GR19" s="42" t="e">
        <f>IF(#REF!=19,2,0)</f>
        <v>#REF!</v>
      </c>
      <c r="GS19" s="42" t="e">
        <f>IF(#REF!=20,1,0)</f>
        <v>#REF!</v>
      </c>
      <c r="GT19" s="42" t="e">
        <f>IF(#REF!&gt;20,0,0)</f>
        <v>#REF!</v>
      </c>
      <c r="GU19" s="42" t="e">
        <f>IF(#REF!="сх",0,0)</f>
        <v>#REF!</v>
      </c>
      <c r="GV19" s="42" t="e">
        <f t="shared" si="15"/>
        <v>#REF!</v>
      </c>
      <c r="GW19" s="42" t="e">
        <f>IF(#REF!=1,100,0)</f>
        <v>#REF!</v>
      </c>
      <c r="GX19" s="42" t="e">
        <f>IF(#REF!=2,98,0)</f>
        <v>#REF!</v>
      </c>
      <c r="GY19" s="42" t="e">
        <f>IF(#REF!=3,95,0)</f>
        <v>#REF!</v>
      </c>
      <c r="GZ19" s="42" t="e">
        <f>IF(#REF!=4,93,0)</f>
        <v>#REF!</v>
      </c>
      <c r="HA19" s="42" t="e">
        <f>IF(#REF!=5,90,0)</f>
        <v>#REF!</v>
      </c>
      <c r="HB19" s="42" t="e">
        <f>IF(#REF!=6,88,0)</f>
        <v>#REF!</v>
      </c>
      <c r="HC19" s="42" t="e">
        <f>IF(#REF!=7,85,0)</f>
        <v>#REF!</v>
      </c>
      <c r="HD19" s="42" t="e">
        <f>IF(#REF!=8,83,0)</f>
        <v>#REF!</v>
      </c>
      <c r="HE19" s="42" t="e">
        <f>IF(#REF!=9,80,0)</f>
        <v>#REF!</v>
      </c>
      <c r="HF19" s="42" t="e">
        <f>IF(#REF!=10,78,0)</f>
        <v>#REF!</v>
      </c>
      <c r="HG19" s="42" t="e">
        <f>IF(#REF!=11,75,0)</f>
        <v>#REF!</v>
      </c>
      <c r="HH19" s="42" t="e">
        <f>IF(#REF!=12,73,0)</f>
        <v>#REF!</v>
      </c>
      <c r="HI19" s="42" t="e">
        <f>IF(#REF!=13,70,0)</f>
        <v>#REF!</v>
      </c>
      <c r="HJ19" s="42" t="e">
        <f>IF(#REF!=14,68,0)</f>
        <v>#REF!</v>
      </c>
      <c r="HK19" s="42" t="e">
        <f>IF(#REF!=15,65,0)</f>
        <v>#REF!</v>
      </c>
      <c r="HL19" s="42" t="e">
        <f>IF(#REF!=16,63,0)</f>
        <v>#REF!</v>
      </c>
      <c r="HM19" s="42" t="e">
        <f>IF(#REF!=17,60,0)</f>
        <v>#REF!</v>
      </c>
      <c r="HN19" s="42" t="e">
        <f>IF(#REF!=18,58,0)</f>
        <v>#REF!</v>
      </c>
      <c r="HO19" s="42" t="e">
        <f>IF(#REF!=19,55,0)</f>
        <v>#REF!</v>
      </c>
      <c r="HP19" s="42" t="e">
        <f>IF(#REF!=20,53,0)</f>
        <v>#REF!</v>
      </c>
      <c r="HQ19" s="42" t="e">
        <f>IF(#REF!&gt;20,0,0)</f>
        <v>#REF!</v>
      </c>
      <c r="HR19" s="42" t="e">
        <f>IF(#REF!="сх",0,0)</f>
        <v>#REF!</v>
      </c>
      <c r="HS19" s="42" t="e">
        <f t="shared" si="16"/>
        <v>#REF!</v>
      </c>
      <c r="HT19" s="42" t="e">
        <f>IF(#REF!=1,100,0)</f>
        <v>#REF!</v>
      </c>
      <c r="HU19" s="42" t="e">
        <f>IF(#REF!=2,98,0)</f>
        <v>#REF!</v>
      </c>
      <c r="HV19" s="42" t="e">
        <f>IF(#REF!=3,95,0)</f>
        <v>#REF!</v>
      </c>
      <c r="HW19" s="42" t="e">
        <f>IF(#REF!=4,93,0)</f>
        <v>#REF!</v>
      </c>
      <c r="HX19" s="42" t="e">
        <f>IF(#REF!=5,90,0)</f>
        <v>#REF!</v>
      </c>
      <c r="HY19" s="42" t="e">
        <f>IF(#REF!=6,88,0)</f>
        <v>#REF!</v>
      </c>
      <c r="HZ19" s="42" t="e">
        <f>IF(#REF!=7,85,0)</f>
        <v>#REF!</v>
      </c>
      <c r="IA19" s="42" t="e">
        <f>IF(#REF!=8,83,0)</f>
        <v>#REF!</v>
      </c>
      <c r="IB19" s="42" t="e">
        <f>IF(#REF!=9,80,0)</f>
        <v>#REF!</v>
      </c>
      <c r="IC19" s="42" t="e">
        <f>IF(#REF!=10,78,0)</f>
        <v>#REF!</v>
      </c>
      <c r="ID19" s="42" t="e">
        <f>IF(#REF!=11,75,0)</f>
        <v>#REF!</v>
      </c>
      <c r="IE19" s="42" t="e">
        <f>IF(#REF!=12,73,0)</f>
        <v>#REF!</v>
      </c>
      <c r="IF19" s="42" t="e">
        <f>IF(#REF!=13,70,0)</f>
        <v>#REF!</v>
      </c>
      <c r="IG19" s="42" t="e">
        <f>IF(#REF!=14,68,0)</f>
        <v>#REF!</v>
      </c>
      <c r="IH19" s="42" t="e">
        <f>IF(#REF!=15,65,0)</f>
        <v>#REF!</v>
      </c>
      <c r="II19" s="42" t="e">
        <f>IF(#REF!=16,63,0)</f>
        <v>#REF!</v>
      </c>
      <c r="IJ19" s="42" t="e">
        <f>IF(#REF!=17,60,0)</f>
        <v>#REF!</v>
      </c>
      <c r="IK19" s="42" t="e">
        <f>IF(#REF!=18,58,0)</f>
        <v>#REF!</v>
      </c>
      <c r="IL19" s="42" t="e">
        <f>IF(#REF!=19,55,0)</f>
        <v>#REF!</v>
      </c>
      <c r="IM19" s="42" t="e">
        <f>IF(#REF!=20,53,0)</f>
        <v>#REF!</v>
      </c>
      <c r="IN19" s="42" t="e">
        <f>IF(#REF!&gt;20,0,0)</f>
        <v>#REF!</v>
      </c>
      <c r="IO19" s="42" t="e">
        <f>IF(#REF!="сх",0,0)</f>
        <v>#REF!</v>
      </c>
      <c r="IP19" s="42" t="e">
        <f t="shared" si="17"/>
        <v>#REF!</v>
      </c>
      <c r="IQ19" s="40"/>
      <c r="IR19" s="40"/>
      <c r="IS19" s="40"/>
      <c r="IT19" s="40"/>
      <c r="IU19" s="40"/>
      <c r="IV19" s="40"/>
    </row>
    <row r="20" spans="1:256" s="3" customFormat="1" ht="34.5">
      <c r="A20" s="74"/>
      <c r="B20" s="81"/>
      <c r="C20" s="83"/>
      <c r="D20" s="67" t="s">
        <v>49</v>
      </c>
      <c r="E20" s="68">
        <v>65</v>
      </c>
      <c r="F20" s="69">
        <v>27</v>
      </c>
      <c r="G20" s="63">
        <v>29</v>
      </c>
      <c r="H20" s="56">
        <v>12</v>
      </c>
      <c r="I20" s="63">
        <v>26</v>
      </c>
      <c r="J20" s="55">
        <v>15</v>
      </c>
      <c r="K20" s="74"/>
      <c r="L20" s="39"/>
      <c r="M20" s="40"/>
      <c r="N20" s="41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0"/>
      <c r="IR20" s="40"/>
      <c r="IS20" s="40"/>
      <c r="IT20" s="40"/>
      <c r="IU20" s="40"/>
      <c r="IV20" s="40"/>
    </row>
    <row r="21" spans="1:256" s="3" customFormat="1" ht="34.5">
      <c r="A21" s="74"/>
      <c r="B21" s="81"/>
      <c r="C21" s="83"/>
      <c r="D21" s="67" t="s">
        <v>50</v>
      </c>
      <c r="E21" s="68">
        <v>85</v>
      </c>
      <c r="F21" s="69">
        <v>32</v>
      </c>
      <c r="G21" s="49">
        <v>3</v>
      </c>
      <c r="H21" s="50">
        <v>40</v>
      </c>
      <c r="I21" s="49">
        <v>3</v>
      </c>
      <c r="J21" s="51">
        <v>40</v>
      </c>
      <c r="K21" s="74"/>
      <c r="L21" s="39"/>
      <c r="M21" s="40"/>
      <c r="N21" s="41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0"/>
      <c r="IR21" s="40"/>
      <c r="IS21" s="40"/>
      <c r="IT21" s="40"/>
      <c r="IU21" s="40"/>
      <c r="IV21" s="40"/>
    </row>
    <row r="22" spans="1:256" s="3" customFormat="1" ht="34.5">
      <c r="A22" s="74"/>
      <c r="B22" s="81"/>
      <c r="C22" s="83"/>
      <c r="D22" s="67" t="s">
        <v>51</v>
      </c>
      <c r="E22" s="68">
        <v>85</v>
      </c>
      <c r="F22" s="69">
        <v>31</v>
      </c>
      <c r="G22" s="63">
        <v>4</v>
      </c>
      <c r="H22" s="56">
        <v>38</v>
      </c>
      <c r="I22" s="63">
        <v>4</v>
      </c>
      <c r="J22" s="55">
        <v>38</v>
      </c>
      <c r="K22" s="74"/>
      <c r="L22" s="39"/>
      <c r="M22" s="40"/>
      <c r="N22" s="41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0"/>
      <c r="IR22" s="40"/>
      <c r="IS22" s="40"/>
      <c r="IT22" s="40"/>
      <c r="IU22" s="40"/>
      <c r="IV22" s="40"/>
    </row>
    <row r="23" spans="1:256" s="3" customFormat="1" ht="34.5">
      <c r="A23" s="74"/>
      <c r="B23" s="81"/>
      <c r="C23" s="83"/>
      <c r="D23" s="67" t="s">
        <v>52</v>
      </c>
      <c r="E23" s="68" t="s">
        <v>43</v>
      </c>
      <c r="F23" s="69">
        <v>654</v>
      </c>
      <c r="G23" s="49">
        <v>2</v>
      </c>
      <c r="H23" s="50">
        <v>42</v>
      </c>
      <c r="I23" s="49">
        <v>2</v>
      </c>
      <c r="J23" s="51">
        <v>42</v>
      </c>
      <c r="K23" s="74"/>
      <c r="L23" s="39" t="e">
        <f>#REF!+#REF!</f>
        <v>#REF!</v>
      </c>
      <c r="M23" s="40"/>
      <c r="N23" s="41"/>
      <c r="O23" s="40" t="e">
        <f>IF(#REF!=1,25,0)</f>
        <v>#REF!</v>
      </c>
      <c r="P23" s="40" t="e">
        <f>IF(#REF!=2,22,0)</f>
        <v>#REF!</v>
      </c>
      <c r="Q23" s="40" t="e">
        <f>IF(#REF!=3,20,0)</f>
        <v>#REF!</v>
      </c>
      <c r="R23" s="40" t="e">
        <f>IF(#REF!=4,18,0)</f>
        <v>#REF!</v>
      </c>
      <c r="S23" s="40" t="e">
        <f>IF(#REF!=5,16,0)</f>
        <v>#REF!</v>
      </c>
      <c r="T23" s="40" t="e">
        <f>IF(#REF!=6,15,0)</f>
        <v>#REF!</v>
      </c>
      <c r="U23" s="40" t="e">
        <f>IF(#REF!=7,14,0)</f>
        <v>#REF!</v>
      </c>
      <c r="V23" s="40" t="e">
        <f>IF(#REF!=8,13,0)</f>
        <v>#REF!</v>
      </c>
      <c r="W23" s="40" t="e">
        <f>IF(#REF!=9,12,0)</f>
        <v>#REF!</v>
      </c>
      <c r="X23" s="40" t="e">
        <f>IF(#REF!=10,11,0)</f>
        <v>#REF!</v>
      </c>
      <c r="Y23" s="40" t="e">
        <f>IF(#REF!=11,10,0)</f>
        <v>#REF!</v>
      </c>
      <c r="Z23" s="40" t="e">
        <f>IF(#REF!=12,9,0)</f>
        <v>#REF!</v>
      </c>
      <c r="AA23" s="40" t="e">
        <f>IF(#REF!=13,8,0)</f>
        <v>#REF!</v>
      </c>
      <c r="AB23" s="40" t="e">
        <f>IF(#REF!=14,7,0)</f>
        <v>#REF!</v>
      </c>
      <c r="AC23" s="40" t="e">
        <f>IF(#REF!=15,6,0)</f>
        <v>#REF!</v>
      </c>
      <c r="AD23" s="40" t="e">
        <f>IF(#REF!=16,5,0)</f>
        <v>#REF!</v>
      </c>
      <c r="AE23" s="40" t="e">
        <f>IF(#REF!=17,4,0)</f>
        <v>#REF!</v>
      </c>
      <c r="AF23" s="40" t="e">
        <f>IF(#REF!=18,3,0)</f>
        <v>#REF!</v>
      </c>
      <c r="AG23" s="40" t="e">
        <f>IF(#REF!=19,2,0)</f>
        <v>#REF!</v>
      </c>
      <c r="AH23" s="40" t="e">
        <f>IF(#REF!=20,1,0)</f>
        <v>#REF!</v>
      </c>
      <c r="AI23" s="40" t="e">
        <f>IF(#REF!&gt;20,0,0)</f>
        <v>#REF!</v>
      </c>
      <c r="AJ23" s="40" t="e">
        <f>IF(#REF!="сх",0,0)</f>
        <v>#REF!</v>
      </c>
      <c r="AK23" s="40" t="e">
        <f t="shared" ref="AK23:AK26" si="18">SUM(O23:AI23)</f>
        <v>#REF!</v>
      </c>
      <c r="AL23" s="40" t="e">
        <f>IF(#REF!=1,25,0)</f>
        <v>#REF!</v>
      </c>
      <c r="AM23" s="40" t="e">
        <f>IF(#REF!=2,22,0)</f>
        <v>#REF!</v>
      </c>
      <c r="AN23" s="40" t="e">
        <f>IF(#REF!=3,20,0)</f>
        <v>#REF!</v>
      </c>
      <c r="AO23" s="40" t="e">
        <f>IF(#REF!=4,18,0)</f>
        <v>#REF!</v>
      </c>
      <c r="AP23" s="40" t="e">
        <f>IF(#REF!=5,16,0)</f>
        <v>#REF!</v>
      </c>
      <c r="AQ23" s="40" t="e">
        <f>IF(#REF!=6,15,0)</f>
        <v>#REF!</v>
      </c>
      <c r="AR23" s="40" t="e">
        <f>IF(#REF!=7,14,0)</f>
        <v>#REF!</v>
      </c>
      <c r="AS23" s="40" t="e">
        <f>IF(#REF!=8,13,0)</f>
        <v>#REF!</v>
      </c>
      <c r="AT23" s="40" t="e">
        <f>IF(#REF!=9,12,0)</f>
        <v>#REF!</v>
      </c>
      <c r="AU23" s="40" t="e">
        <f>IF(#REF!=10,11,0)</f>
        <v>#REF!</v>
      </c>
      <c r="AV23" s="40" t="e">
        <f>IF(#REF!=11,10,0)</f>
        <v>#REF!</v>
      </c>
      <c r="AW23" s="40" t="e">
        <f>IF(#REF!=12,9,0)</f>
        <v>#REF!</v>
      </c>
      <c r="AX23" s="40" t="e">
        <f>IF(#REF!=13,8,0)</f>
        <v>#REF!</v>
      </c>
      <c r="AY23" s="40" t="e">
        <f>IF(#REF!=14,7,0)</f>
        <v>#REF!</v>
      </c>
      <c r="AZ23" s="40" t="e">
        <f>IF(#REF!=15,6,0)</f>
        <v>#REF!</v>
      </c>
      <c r="BA23" s="40" t="e">
        <f>IF(#REF!=16,5,0)</f>
        <v>#REF!</v>
      </c>
      <c r="BB23" s="40" t="e">
        <f>IF(#REF!=17,4,0)</f>
        <v>#REF!</v>
      </c>
      <c r="BC23" s="40" t="e">
        <f>IF(#REF!=18,3,0)</f>
        <v>#REF!</v>
      </c>
      <c r="BD23" s="40" t="e">
        <f>IF(#REF!=19,2,0)</f>
        <v>#REF!</v>
      </c>
      <c r="BE23" s="40" t="e">
        <f>IF(#REF!=20,1,0)</f>
        <v>#REF!</v>
      </c>
      <c r="BF23" s="40" t="e">
        <f>IF(#REF!&gt;20,0,0)</f>
        <v>#REF!</v>
      </c>
      <c r="BG23" s="40" t="e">
        <f>IF(#REF!="сх",0,0)</f>
        <v>#REF!</v>
      </c>
      <c r="BH23" s="40" t="e">
        <f t="shared" ref="BH23:BH26" si="19">SUM(AL23:BF23)</f>
        <v>#REF!</v>
      </c>
      <c r="BI23" s="40" t="e">
        <f>IF(#REF!=1,45,0)</f>
        <v>#REF!</v>
      </c>
      <c r="BJ23" s="40" t="e">
        <f>IF(#REF!=2,42,0)</f>
        <v>#REF!</v>
      </c>
      <c r="BK23" s="40" t="e">
        <f>IF(#REF!=3,40,0)</f>
        <v>#REF!</v>
      </c>
      <c r="BL23" s="40" t="e">
        <f>IF(#REF!=4,38,0)</f>
        <v>#REF!</v>
      </c>
      <c r="BM23" s="40" t="e">
        <f>IF(#REF!=5,36,0)</f>
        <v>#REF!</v>
      </c>
      <c r="BN23" s="40" t="e">
        <f>IF(#REF!=6,35,0)</f>
        <v>#REF!</v>
      </c>
      <c r="BO23" s="40" t="e">
        <f>IF(#REF!=7,34,0)</f>
        <v>#REF!</v>
      </c>
      <c r="BP23" s="40" t="e">
        <f>IF(#REF!=8,33,0)</f>
        <v>#REF!</v>
      </c>
      <c r="BQ23" s="40" t="e">
        <f>IF(#REF!=9,32,0)</f>
        <v>#REF!</v>
      </c>
      <c r="BR23" s="40" t="e">
        <f>IF(#REF!=10,31,0)</f>
        <v>#REF!</v>
      </c>
      <c r="BS23" s="40" t="e">
        <f>IF(#REF!=11,30,0)</f>
        <v>#REF!</v>
      </c>
      <c r="BT23" s="40" t="e">
        <f>IF(#REF!=12,29,0)</f>
        <v>#REF!</v>
      </c>
      <c r="BU23" s="40" t="e">
        <f>IF(#REF!=13,28,0)</f>
        <v>#REF!</v>
      </c>
      <c r="BV23" s="40" t="e">
        <f>IF(#REF!=14,27,0)</f>
        <v>#REF!</v>
      </c>
      <c r="BW23" s="40" t="e">
        <f>IF(#REF!=15,26,0)</f>
        <v>#REF!</v>
      </c>
      <c r="BX23" s="40" t="e">
        <f>IF(#REF!=16,25,0)</f>
        <v>#REF!</v>
      </c>
      <c r="BY23" s="40" t="e">
        <f>IF(#REF!=17,24,0)</f>
        <v>#REF!</v>
      </c>
      <c r="BZ23" s="40" t="e">
        <f>IF(#REF!=18,23,0)</f>
        <v>#REF!</v>
      </c>
      <c r="CA23" s="40" t="e">
        <f>IF(#REF!=19,22,0)</f>
        <v>#REF!</v>
      </c>
      <c r="CB23" s="40" t="e">
        <f>IF(#REF!=20,21,0)</f>
        <v>#REF!</v>
      </c>
      <c r="CC23" s="40" t="e">
        <f>IF(#REF!=21,20,0)</f>
        <v>#REF!</v>
      </c>
      <c r="CD23" s="40" t="e">
        <f>IF(#REF!=22,19,0)</f>
        <v>#REF!</v>
      </c>
      <c r="CE23" s="40" t="e">
        <f>IF(#REF!=23,18,0)</f>
        <v>#REF!</v>
      </c>
      <c r="CF23" s="40" t="e">
        <f>IF(#REF!=24,17,0)</f>
        <v>#REF!</v>
      </c>
      <c r="CG23" s="40" t="e">
        <f>IF(#REF!=25,16,0)</f>
        <v>#REF!</v>
      </c>
      <c r="CH23" s="40" t="e">
        <f>IF(#REF!=26,15,0)</f>
        <v>#REF!</v>
      </c>
      <c r="CI23" s="40" t="e">
        <f>IF(#REF!=27,14,0)</f>
        <v>#REF!</v>
      </c>
      <c r="CJ23" s="40" t="e">
        <f>IF(#REF!=28,13,0)</f>
        <v>#REF!</v>
      </c>
      <c r="CK23" s="40" t="e">
        <f>IF(#REF!=29,12,0)</f>
        <v>#REF!</v>
      </c>
      <c r="CL23" s="40" t="e">
        <f>IF(#REF!=30,11,0)</f>
        <v>#REF!</v>
      </c>
      <c r="CM23" s="40" t="e">
        <f>IF(#REF!=31,10,0)</f>
        <v>#REF!</v>
      </c>
      <c r="CN23" s="40" t="e">
        <f>IF(#REF!=32,9,0)</f>
        <v>#REF!</v>
      </c>
      <c r="CO23" s="40" t="e">
        <f>IF(#REF!=33,8,0)</f>
        <v>#REF!</v>
      </c>
      <c r="CP23" s="40" t="e">
        <f>IF(#REF!=34,7,0)</f>
        <v>#REF!</v>
      </c>
      <c r="CQ23" s="40" t="e">
        <f>IF(#REF!=35,6,0)</f>
        <v>#REF!</v>
      </c>
      <c r="CR23" s="40" t="e">
        <f>IF(#REF!=36,5,0)</f>
        <v>#REF!</v>
      </c>
      <c r="CS23" s="40" t="e">
        <f>IF(#REF!=37,4,0)</f>
        <v>#REF!</v>
      </c>
      <c r="CT23" s="40" t="e">
        <f>IF(#REF!=38,3,0)</f>
        <v>#REF!</v>
      </c>
      <c r="CU23" s="40" t="e">
        <f>IF(#REF!=39,2,0)</f>
        <v>#REF!</v>
      </c>
      <c r="CV23" s="40" t="e">
        <f>IF(#REF!=40,1,0)</f>
        <v>#REF!</v>
      </c>
      <c r="CW23" s="40" t="e">
        <f>IF(#REF!&gt;20,0,0)</f>
        <v>#REF!</v>
      </c>
      <c r="CX23" s="40" t="e">
        <f>IF(#REF!="сх",0,0)</f>
        <v>#REF!</v>
      </c>
      <c r="CY23" s="40" t="e">
        <f t="shared" ref="CY23:CY26" si="20">SUM(BI23:CX23)</f>
        <v>#REF!</v>
      </c>
      <c r="CZ23" s="40" t="e">
        <f>IF(#REF!=1,45,0)</f>
        <v>#REF!</v>
      </c>
      <c r="DA23" s="40" t="e">
        <f>IF(#REF!=2,42,0)</f>
        <v>#REF!</v>
      </c>
      <c r="DB23" s="40" t="e">
        <f>IF(#REF!=3,40,0)</f>
        <v>#REF!</v>
      </c>
      <c r="DC23" s="40" t="e">
        <f>IF(#REF!=4,38,0)</f>
        <v>#REF!</v>
      </c>
      <c r="DD23" s="40" t="e">
        <f>IF(#REF!=5,36,0)</f>
        <v>#REF!</v>
      </c>
      <c r="DE23" s="40" t="e">
        <f>IF(#REF!=6,35,0)</f>
        <v>#REF!</v>
      </c>
      <c r="DF23" s="40" t="e">
        <f>IF(#REF!=7,34,0)</f>
        <v>#REF!</v>
      </c>
      <c r="DG23" s="40" t="e">
        <f>IF(#REF!=8,33,0)</f>
        <v>#REF!</v>
      </c>
      <c r="DH23" s="40" t="e">
        <f>IF(#REF!=9,32,0)</f>
        <v>#REF!</v>
      </c>
      <c r="DI23" s="40" t="e">
        <f>IF(#REF!=10,31,0)</f>
        <v>#REF!</v>
      </c>
      <c r="DJ23" s="40" t="e">
        <f>IF(#REF!=11,30,0)</f>
        <v>#REF!</v>
      </c>
      <c r="DK23" s="40" t="e">
        <f>IF(#REF!=12,29,0)</f>
        <v>#REF!</v>
      </c>
      <c r="DL23" s="40" t="e">
        <f>IF(#REF!=13,28,0)</f>
        <v>#REF!</v>
      </c>
      <c r="DM23" s="40" t="e">
        <f>IF(#REF!=14,27,0)</f>
        <v>#REF!</v>
      </c>
      <c r="DN23" s="40" t="e">
        <f>IF(#REF!=15,26,0)</f>
        <v>#REF!</v>
      </c>
      <c r="DO23" s="40" t="e">
        <f>IF(#REF!=16,25,0)</f>
        <v>#REF!</v>
      </c>
      <c r="DP23" s="40" t="e">
        <f>IF(#REF!=17,24,0)</f>
        <v>#REF!</v>
      </c>
      <c r="DQ23" s="40" t="e">
        <f>IF(#REF!=18,23,0)</f>
        <v>#REF!</v>
      </c>
      <c r="DR23" s="40" t="e">
        <f>IF(#REF!=19,22,0)</f>
        <v>#REF!</v>
      </c>
      <c r="DS23" s="40" t="e">
        <f>IF(#REF!=20,21,0)</f>
        <v>#REF!</v>
      </c>
      <c r="DT23" s="40" t="e">
        <f>IF(#REF!=21,20,0)</f>
        <v>#REF!</v>
      </c>
      <c r="DU23" s="40" t="e">
        <f>IF(#REF!=22,19,0)</f>
        <v>#REF!</v>
      </c>
      <c r="DV23" s="40" t="e">
        <f>IF(#REF!=23,18,0)</f>
        <v>#REF!</v>
      </c>
      <c r="DW23" s="40" t="e">
        <f>IF(#REF!=24,17,0)</f>
        <v>#REF!</v>
      </c>
      <c r="DX23" s="40" t="e">
        <f>IF(#REF!=25,16,0)</f>
        <v>#REF!</v>
      </c>
      <c r="DY23" s="40" t="e">
        <f>IF(#REF!=26,15,0)</f>
        <v>#REF!</v>
      </c>
      <c r="DZ23" s="40" t="e">
        <f>IF(#REF!=27,14,0)</f>
        <v>#REF!</v>
      </c>
      <c r="EA23" s="40" t="e">
        <f>IF(#REF!=28,13,0)</f>
        <v>#REF!</v>
      </c>
      <c r="EB23" s="40" t="e">
        <f>IF(#REF!=29,12,0)</f>
        <v>#REF!</v>
      </c>
      <c r="EC23" s="40" t="e">
        <f>IF(#REF!=30,11,0)</f>
        <v>#REF!</v>
      </c>
      <c r="ED23" s="40" t="e">
        <f>IF(#REF!=31,10,0)</f>
        <v>#REF!</v>
      </c>
      <c r="EE23" s="40" t="e">
        <f>IF(#REF!=32,9,0)</f>
        <v>#REF!</v>
      </c>
      <c r="EF23" s="40" t="e">
        <f>IF(#REF!=33,8,0)</f>
        <v>#REF!</v>
      </c>
      <c r="EG23" s="40" t="e">
        <f>IF(#REF!=34,7,0)</f>
        <v>#REF!</v>
      </c>
      <c r="EH23" s="40" t="e">
        <f>IF(#REF!=35,6,0)</f>
        <v>#REF!</v>
      </c>
      <c r="EI23" s="40" t="e">
        <f>IF(#REF!=36,5,0)</f>
        <v>#REF!</v>
      </c>
      <c r="EJ23" s="40" t="e">
        <f>IF(#REF!=37,4,0)</f>
        <v>#REF!</v>
      </c>
      <c r="EK23" s="40" t="e">
        <f>IF(#REF!=38,3,0)</f>
        <v>#REF!</v>
      </c>
      <c r="EL23" s="40" t="e">
        <f>IF(#REF!=39,2,0)</f>
        <v>#REF!</v>
      </c>
      <c r="EM23" s="40" t="e">
        <f>IF(#REF!=40,1,0)</f>
        <v>#REF!</v>
      </c>
      <c r="EN23" s="40" t="e">
        <f>IF(#REF!&gt;20,0,0)</f>
        <v>#REF!</v>
      </c>
      <c r="EO23" s="40" t="e">
        <f>IF(#REF!="сх",0,0)</f>
        <v>#REF!</v>
      </c>
      <c r="EP23" s="40" t="e">
        <f t="shared" ref="EP23:EP26" si="21">SUM(CZ23:EO23)</f>
        <v>#REF!</v>
      </c>
      <c r="EQ23" s="40"/>
      <c r="ER23" s="40" t="e">
        <f>IF(#REF!="сх","ноль",IF(#REF!&gt;0,#REF!,"Ноль"))</f>
        <v>#REF!</v>
      </c>
      <c r="ES23" s="40" t="e">
        <f>IF(#REF!="сх","ноль",IF(#REF!&gt;0,#REF!,"Ноль"))</f>
        <v>#REF!</v>
      </c>
      <c r="ET23" s="40"/>
      <c r="EU23" s="40" t="e">
        <f t="shared" ref="EU23:EU26" si="22">MIN(ER23,ES23)</f>
        <v>#REF!</v>
      </c>
      <c r="EV23" s="40" t="e">
        <f>IF(K23=#REF!,IF(#REF!&lt;#REF!,#REF!,EZ23),#REF!)</f>
        <v>#REF!</v>
      </c>
      <c r="EW23" s="40" t="e">
        <f>IF(K23=#REF!,IF(#REF!&lt;#REF!,0,1))</f>
        <v>#REF!</v>
      </c>
      <c r="EX23" s="40" t="e">
        <f>IF(AND(EU23&gt;=21,EU23&lt;&gt;0),EU23,IF(K23&lt;#REF!,"СТОП",EV23+EW23))</f>
        <v>#REF!</v>
      </c>
      <c r="EY23" s="40"/>
      <c r="EZ23" s="40">
        <v>15</v>
      </c>
      <c r="FA23" s="40">
        <v>16</v>
      </c>
      <c r="FB23" s="40"/>
      <c r="FC23" s="42" t="e">
        <f>IF(#REF!=1,25,0)</f>
        <v>#REF!</v>
      </c>
      <c r="FD23" s="42" t="e">
        <f>IF(#REF!=2,22,0)</f>
        <v>#REF!</v>
      </c>
      <c r="FE23" s="42" t="e">
        <f>IF(#REF!=3,20,0)</f>
        <v>#REF!</v>
      </c>
      <c r="FF23" s="42" t="e">
        <f>IF(#REF!=4,18,0)</f>
        <v>#REF!</v>
      </c>
      <c r="FG23" s="42" t="e">
        <f>IF(#REF!=5,16,0)</f>
        <v>#REF!</v>
      </c>
      <c r="FH23" s="42" t="e">
        <f>IF(#REF!=6,15,0)</f>
        <v>#REF!</v>
      </c>
      <c r="FI23" s="42" t="e">
        <f>IF(#REF!=7,14,0)</f>
        <v>#REF!</v>
      </c>
      <c r="FJ23" s="42" t="e">
        <f>IF(#REF!=8,13,0)</f>
        <v>#REF!</v>
      </c>
      <c r="FK23" s="42" t="e">
        <f>IF(#REF!=9,12,0)</f>
        <v>#REF!</v>
      </c>
      <c r="FL23" s="42" t="e">
        <f>IF(#REF!=10,11,0)</f>
        <v>#REF!</v>
      </c>
      <c r="FM23" s="42" t="e">
        <f>IF(#REF!=11,10,0)</f>
        <v>#REF!</v>
      </c>
      <c r="FN23" s="42" t="e">
        <f>IF(#REF!=12,9,0)</f>
        <v>#REF!</v>
      </c>
      <c r="FO23" s="42" t="e">
        <f>IF(#REF!=13,8,0)</f>
        <v>#REF!</v>
      </c>
      <c r="FP23" s="42" t="e">
        <f>IF(#REF!=14,7,0)</f>
        <v>#REF!</v>
      </c>
      <c r="FQ23" s="42" t="e">
        <f>IF(#REF!=15,6,0)</f>
        <v>#REF!</v>
      </c>
      <c r="FR23" s="42" t="e">
        <f>IF(#REF!=16,5,0)</f>
        <v>#REF!</v>
      </c>
      <c r="FS23" s="42" t="e">
        <f>IF(#REF!=17,4,0)</f>
        <v>#REF!</v>
      </c>
      <c r="FT23" s="42" t="e">
        <f>IF(#REF!=18,3,0)</f>
        <v>#REF!</v>
      </c>
      <c r="FU23" s="42" t="e">
        <f>IF(#REF!=19,2,0)</f>
        <v>#REF!</v>
      </c>
      <c r="FV23" s="42" t="e">
        <f>IF(#REF!=20,1,0)</f>
        <v>#REF!</v>
      </c>
      <c r="FW23" s="42" t="e">
        <f>IF(#REF!&gt;20,0,0)</f>
        <v>#REF!</v>
      </c>
      <c r="FX23" s="42" t="e">
        <f>IF(#REF!="сх",0,0)</f>
        <v>#REF!</v>
      </c>
      <c r="FY23" s="42" t="e">
        <f t="shared" ref="FY23:FY26" si="23">SUM(FC23:FX23)</f>
        <v>#REF!</v>
      </c>
      <c r="FZ23" s="42" t="e">
        <f>IF(#REF!=1,25,0)</f>
        <v>#REF!</v>
      </c>
      <c r="GA23" s="42" t="e">
        <f>IF(#REF!=2,22,0)</f>
        <v>#REF!</v>
      </c>
      <c r="GB23" s="42" t="e">
        <f>IF(#REF!=3,20,0)</f>
        <v>#REF!</v>
      </c>
      <c r="GC23" s="42" t="e">
        <f>IF(#REF!=4,18,0)</f>
        <v>#REF!</v>
      </c>
      <c r="GD23" s="42" t="e">
        <f>IF(#REF!=5,16,0)</f>
        <v>#REF!</v>
      </c>
      <c r="GE23" s="42" t="e">
        <f>IF(#REF!=6,15,0)</f>
        <v>#REF!</v>
      </c>
      <c r="GF23" s="42" t="e">
        <f>IF(#REF!=7,14,0)</f>
        <v>#REF!</v>
      </c>
      <c r="GG23" s="42" t="e">
        <f>IF(#REF!=8,13,0)</f>
        <v>#REF!</v>
      </c>
      <c r="GH23" s="42" t="e">
        <f>IF(#REF!=9,12,0)</f>
        <v>#REF!</v>
      </c>
      <c r="GI23" s="42" t="e">
        <f>IF(#REF!=10,11,0)</f>
        <v>#REF!</v>
      </c>
      <c r="GJ23" s="42" t="e">
        <f>IF(#REF!=11,10,0)</f>
        <v>#REF!</v>
      </c>
      <c r="GK23" s="42" t="e">
        <f>IF(#REF!=12,9,0)</f>
        <v>#REF!</v>
      </c>
      <c r="GL23" s="42" t="e">
        <f>IF(#REF!=13,8,0)</f>
        <v>#REF!</v>
      </c>
      <c r="GM23" s="42" t="e">
        <f>IF(#REF!=14,7,0)</f>
        <v>#REF!</v>
      </c>
      <c r="GN23" s="42" t="e">
        <f>IF(#REF!=15,6,0)</f>
        <v>#REF!</v>
      </c>
      <c r="GO23" s="42" t="e">
        <f>IF(#REF!=16,5,0)</f>
        <v>#REF!</v>
      </c>
      <c r="GP23" s="42" t="e">
        <f>IF(#REF!=17,4,0)</f>
        <v>#REF!</v>
      </c>
      <c r="GQ23" s="42" t="e">
        <f>IF(#REF!=18,3,0)</f>
        <v>#REF!</v>
      </c>
      <c r="GR23" s="42" t="e">
        <f>IF(#REF!=19,2,0)</f>
        <v>#REF!</v>
      </c>
      <c r="GS23" s="42" t="e">
        <f>IF(#REF!=20,1,0)</f>
        <v>#REF!</v>
      </c>
      <c r="GT23" s="42" t="e">
        <f>IF(#REF!&gt;20,0,0)</f>
        <v>#REF!</v>
      </c>
      <c r="GU23" s="42" t="e">
        <f>IF(#REF!="сх",0,0)</f>
        <v>#REF!</v>
      </c>
      <c r="GV23" s="42" t="e">
        <f t="shared" ref="GV23:GV26" si="24">SUM(FZ23:GU23)</f>
        <v>#REF!</v>
      </c>
      <c r="GW23" s="42" t="e">
        <f>IF(#REF!=1,100,0)</f>
        <v>#REF!</v>
      </c>
      <c r="GX23" s="42" t="e">
        <f>IF(#REF!=2,98,0)</f>
        <v>#REF!</v>
      </c>
      <c r="GY23" s="42" t="e">
        <f>IF(#REF!=3,95,0)</f>
        <v>#REF!</v>
      </c>
      <c r="GZ23" s="42" t="e">
        <f>IF(#REF!=4,93,0)</f>
        <v>#REF!</v>
      </c>
      <c r="HA23" s="42" t="e">
        <f>IF(#REF!=5,90,0)</f>
        <v>#REF!</v>
      </c>
      <c r="HB23" s="42" t="e">
        <f>IF(#REF!=6,88,0)</f>
        <v>#REF!</v>
      </c>
      <c r="HC23" s="42" t="e">
        <f>IF(#REF!=7,85,0)</f>
        <v>#REF!</v>
      </c>
      <c r="HD23" s="42" t="e">
        <f>IF(#REF!=8,83,0)</f>
        <v>#REF!</v>
      </c>
      <c r="HE23" s="42" t="e">
        <f>IF(#REF!=9,80,0)</f>
        <v>#REF!</v>
      </c>
      <c r="HF23" s="42" t="e">
        <f>IF(#REF!=10,78,0)</f>
        <v>#REF!</v>
      </c>
      <c r="HG23" s="42" t="e">
        <f>IF(#REF!=11,75,0)</f>
        <v>#REF!</v>
      </c>
      <c r="HH23" s="42" t="e">
        <f>IF(#REF!=12,73,0)</f>
        <v>#REF!</v>
      </c>
      <c r="HI23" s="42" t="e">
        <f>IF(#REF!=13,70,0)</f>
        <v>#REF!</v>
      </c>
      <c r="HJ23" s="42" t="e">
        <f>IF(#REF!=14,68,0)</f>
        <v>#REF!</v>
      </c>
      <c r="HK23" s="42" t="e">
        <f>IF(#REF!=15,65,0)</f>
        <v>#REF!</v>
      </c>
      <c r="HL23" s="42" t="e">
        <f>IF(#REF!=16,63,0)</f>
        <v>#REF!</v>
      </c>
      <c r="HM23" s="42" t="e">
        <f>IF(#REF!=17,60,0)</f>
        <v>#REF!</v>
      </c>
      <c r="HN23" s="42" t="e">
        <f>IF(#REF!=18,58,0)</f>
        <v>#REF!</v>
      </c>
      <c r="HO23" s="42" t="e">
        <f>IF(#REF!=19,55,0)</f>
        <v>#REF!</v>
      </c>
      <c r="HP23" s="42" t="e">
        <f>IF(#REF!=20,53,0)</f>
        <v>#REF!</v>
      </c>
      <c r="HQ23" s="42" t="e">
        <f>IF(#REF!&gt;20,0,0)</f>
        <v>#REF!</v>
      </c>
      <c r="HR23" s="42" t="e">
        <f>IF(#REF!="сх",0,0)</f>
        <v>#REF!</v>
      </c>
      <c r="HS23" s="42" t="e">
        <f t="shared" ref="HS23:HS26" si="25">SUM(GW23:HR23)</f>
        <v>#REF!</v>
      </c>
      <c r="HT23" s="42" t="e">
        <f>IF(#REF!=1,100,0)</f>
        <v>#REF!</v>
      </c>
      <c r="HU23" s="42" t="e">
        <f>IF(#REF!=2,98,0)</f>
        <v>#REF!</v>
      </c>
      <c r="HV23" s="42" t="e">
        <f>IF(#REF!=3,95,0)</f>
        <v>#REF!</v>
      </c>
      <c r="HW23" s="42" t="e">
        <f>IF(#REF!=4,93,0)</f>
        <v>#REF!</v>
      </c>
      <c r="HX23" s="42" t="e">
        <f>IF(#REF!=5,90,0)</f>
        <v>#REF!</v>
      </c>
      <c r="HY23" s="42" t="e">
        <f>IF(#REF!=6,88,0)</f>
        <v>#REF!</v>
      </c>
      <c r="HZ23" s="42" t="e">
        <f>IF(#REF!=7,85,0)</f>
        <v>#REF!</v>
      </c>
      <c r="IA23" s="42" t="e">
        <f>IF(#REF!=8,83,0)</f>
        <v>#REF!</v>
      </c>
      <c r="IB23" s="42" t="e">
        <f>IF(#REF!=9,80,0)</f>
        <v>#REF!</v>
      </c>
      <c r="IC23" s="42" t="e">
        <f>IF(#REF!=10,78,0)</f>
        <v>#REF!</v>
      </c>
      <c r="ID23" s="42" t="e">
        <f>IF(#REF!=11,75,0)</f>
        <v>#REF!</v>
      </c>
      <c r="IE23" s="42" t="e">
        <f>IF(#REF!=12,73,0)</f>
        <v>#REF!</v>
      </c>
      <c r="IF23" s="42" t="e">
        <f>IF(#REF!=13,70,0)</f>
        <v>#REF!</v>
      </c>
      <c r="IG23" s="42" t="e">
        <f>IF(#REF!=14,68,0)</f>
        <v>#REF!</v>
      </c>
      <c r="IH23" s="42" t="e">
        <f>IF(#REF!=15,65,0)</f>
        <v>#REF!</v>
      </c>
      <c r="II23" s="42" t="e">
        <f>IF(#REF!=16,63,0)</f>
        <v>#REF!</v>
      </c>
      <c r="IJ23" s="42" t="e">
        <f>IF(#REF!=17,60,0)</f>
        <v>#REF!</v>
      </c>
      <c r="IK23" s="42" t="e">
        <f>IF(#REF!=18,58,0)</f>
        <v>#REF!</v>
      </c>
      <c r="IL23" s="42" t="e">
        <f>IF(#REF!=19,55,0)</f>
        <v>#REF!</v>
      </c>
      <c r="IM23" s="42" t="e">
        <f>IF(#REF!=20,53,0)</f>
        <v>#REF!</v>
      </c>
      <c r="IN23" s="42" t="e">
        <f>IF(#REF!&gt;20,0,0)</f>
        <v>#REF!</v>
      </c>
      <c r="IO23" s="42" t="e">
        <f>IF(#REF!="сх",0,0)</f>
        <v>#REF!</v>
      </c>
      <c r="IP23" s="42" t="e">
        <f t="shared" ref="IP23:IP26" si="26">SUM(HT23:IO23)</f>
        <v>#REF!</v>
      </c>
      <c r="IQ23" s="40"/>
      <c r="IR23" s="40"/>
      <c r="IS23" s="40"/>
      <c r="IT23" s="40"/>
      <c r="IU23" s="40"/>
      <c r="IV23" s="40"/>
    </row>
    <row r="24" spans="1:256" s="3" customFormat="1" ht="35.25" thickBot="1">
      <c r="A24" s="74"/>
      <c r="B24" s="81"/>
      <c r="C24" s="83"/>
      <c r="D24" s="67" t="s">
        <v>53</v>
      </c>
      <c r="E24" s="68" t="s">
        <v>44</v>
      </c>
      <c r="F24" s="69">
        <v>177</v>
      </c>
      <c r="G24" s="49">
        <v>5</v>
      </c>
      <c r="H24" s="50">
        <v>36</v>
      </c>
      <c r="I24" s="49">
        <v>5</v>
      </c>
      <c r="J24" s="55">
        <v>36</v>
      </c>
      <c r="K24" s="74"/>
      <c r="L24" s="39" t="e">
        <f>#REF!+#REF!</f>
        <v>#REF!</v>
      </c>
      <c r="M24" s="40"/>
      <c r="N24" s="41"/>
      <c r="O24" s="40" t="e">
        <f>IF(#REF!=1,25,0)</f>
        <v>#REF!</v>
      </c>
      <c r="P24" s="40" t="e">
        <f>IF(#REF!=2,22,0)</f>
        <v>#REF!</v>
      </c>
      <c r="Q24" s="40" t="e">
        <f>IF(#REF!=3,20,0)</f>
        <v>#REF!</v>
      </c>
      <c r="R24" s="40" t="e">
        <f>IF(#REF!=4,18,0)</f>
        <v>#REF!</v>
      </c>
      <c r="S24" s="40" t="e">
        <f>IF(#REF!=5,16,0)</f>
        <v>#REF!</v>
      </c>
      <c r="T24" s="40" t="e">
        <f>IF(#REF!=6,15,0)</f>
        <v>#REF!</v>
      </c>
      <c r="U24" s="40" t="e">
        <f>IF(#REF!=7,14,0)</f>
        <v>#REF!</v>
      </c>
      <c r="V24" s="40" t="e">
        <f>IF(#REF!=8,13,0)</f>
        <v>#REF!</v>
      </c>
      <c r="W24" s="40" t="e">
        <f>IF(#REF!=9,12,0)</f>
        <v>#REF!</v>
      </c>
      <c r="X24" s="40" t="e">
        <f>IF(#REF!=10,11,0)</f>
        <v>#REF!</v>
      </c>
      <c r="Y24" s="40" t="e">
        <f>IF(#REF!=11,10,0)</f>
        <v>#REF!</v>
      </c>
      <c r="Z24" s="40" t="e">
        <f>IF(#REF!=12,9,0)</f>
        <v>#REF!</v>
      </c>
      <c r="AA24" s="40" t="e">
        <f>IF(#REF!=13,8,0)</f>
        <v>#REF!</v>
      </c>
      <c r="AB24" s="40" t="e">
        <f>IF(#REF!=14,7,0)</f>
        <v>#REF!</v>
      </c>
      <c r="AC24" s="40" t="e">
        <f>IF(#REF!=15,6,0)</f>
        <v>#REF!</v>
      </c>
      <c r="AD24" s="40" t="e">
        <f>IF(#REF!=16,5,0)</f>
        <v>#REF!</v>
      </c>
      <c r="AE24" s="40" t="e">
        <f>IF(#REF!=17,4,0)</f>
        <v>#REF!</v>
      </c>
      <c r="AF24" s="40" t="e">
        <f>IF(#REF!=18,3,0)</f>
        <v>#REF!</v>
      </c>
      <c r="AG24" s="40" t="e">
        <f>IF(#REF!=19,2,0)</f>
        <v>#REF!</v>
      </c>
      <c r="AH24" s="40" t="e">
        <f>IF(#REF!=20,1,0)</f>
        <v>#REF!</v>
      </c>
      <c r="AI24" s="40" t="e">
        <f>IF(#REF!&gt;20,0,0)</f>
        <v>#REF!</v>
      </c>
      <c r="AJ24" s="40" t="e">
        <f>IF(#REF!="сх",0,0)</f>
        <v>#REF!</v>
      </c>
      <c r="AK24" s="40" t="e">
        <f t="shared" si="18"/>
        <v>#REF!</v>
      </c>
      <c r="AL24" s="40" t="e">
        <f>IF(#REF!=1,25,0)</f>
        <v>#REF!</v>
      </c>
      <c r="AM24" s="40" t="e">
        <f>IF(#REF!=2,22,0)</f>
        <v>#REF!</v>
      </c>
      <c r="AN24" s="40" t="e">
        <f>IF(#REF!=3,20,0)</f>
        <v>#REF!</v>
      </c>
      <c r="AO24" s="40" t="e">
        <f>IF(#REF!=4,18,0)</f>
        <v>#REF!</v>
      </c>
      <c r="AP24" s="40" t="e">
        <f>IF(#REF!=5,16,0)</f>
        <v>#REF!</v>
      </c>
      <c r="AQ24" s="40" t="e">
        <f>IF(#REF!=6,15,0)</f>
        <v>#REF!</v>
      </c>
      <c r="AR24" s="40" t="e">
        <f>IF(#REF!=7,14,0)</f>
        <v>#REF!</v>
      </c>
      <c r="AS24" s="40" t="e">
        <f>IF(#REF!=8,13,0)</f>
        <v>#REF!</v>
      </c>
      <c r="AT24" s="40" t="e">
        <f>IF(#REF!=9,12,0)</f>
        <v>#REF!</v>
      </c>
      <c r="AU24" s="40" t="e">
        <f>IF(#REF!=10,11,0)</f>
        <v>#REF!</v>
      </c>
      <c r="AV24" s="40" t="e">
        <f>IF(#REF!=11,10,0)</f>
        <v>#REF!</v>
      </c>
      <c r="AW24" s="40" t="e">
        <f>IF(#REF!=12,9,0)</f>
        <v>#REF!</v>
      </c>
      <c r="AX24" s="40" t="e">
        <f>IF(#REF!=13,8,0)</f>
        <v>#REF!</v>
      </c>
      <c r="AY24" s="40" t="e">
        <f>IF(#REF!=14,7,0)</f>
        <v>#REF!</v>
      </c>
      <c r="AZ24" s="40" t="e">
        <f>IF(#REF!=15,6,0)</f>
        <v>#REF!</v>
      </c>
      <c r="BA24" s="40" t="e">
        <f>IF(#REF!=16,5,0)</f>
        <v>#REF!</v>
      </c>
      <c r="BB24" s="40" t="e">
        <f>IF(#REF!=17,4,0)</f>
        <v>#REF!</v>
      </c>
      <c r="BC24" s="40" t="e">
        <f>IF(#REF!=18,3,0)</f>
        <v>#REF!</v>
      </c>
      <c r="BD24" s="40" t="e">
        <f>IF(#REF!=19,2,0)</f>
        <v>#REF!</v>
      </c>
      <c r="BE24" s="40" t="e">
        <f>IF(#REF!=20,1,0)</f>
        <v>#REF!</v>
      </c>
      <c r="BF24" s="40" t="e">
        <f>IF(#REF!&gt;20,0,0)</f>
        <v>#REF!</v>
      </c>
      <c r="BG24" s="40" t="e">
        <f>IF(#REF!="сх",0,0)</f>
        <v>#REF!</v>
      </c>
      <c r="BH24" s="40" t="e">
        <f t="shared" si="19"/>
        <v>#REF!</v>
      </c>
      <c r="BI24" s="40" t="e">
        <f>IF(#REF!=1,45,0)</f>
        <v>#REF!</v>
      </c>
      <c r="BJ24" s="40" t="e">
        <f>IF(#REF!=2,42,0)</f>
        <v>#REF!</v>
      </c>
      <c r="BK24" s="40" t="e">
        <f>IF(#REF!=3,40,0)</f>
        <v>#REF!</v>
      </c>
      <c r="BL24" s="40" t="e">
        <f>IF(#REF!=4,38,0)</f>
        <v>#REF!</v>
      </c>
      <c r="BM24" s="40" t="e">
        <f>IF(#REF!=5,36,0)</f>
        <v>#REF!</v>
      </c>
      <c r="BN24" s="40" t="e">
        <f>IF(#REF!=6,35,0)</f>
        <v>#REF!</v>
      </c>
      <c r="BO24" s="40" t="e">
        <f>IF(#REF!=7,34,0)</f>
        <v>#REF!</v>
      </c>
      <c r="BP24" s="40" t="e">
        <f>IF(#REF!=8,33,0)</f>
        <v>#REF!</v>
      </c>
      <c r="BQ24" s="40" t="e">
        <f>IF(#REF!=9,32,0)</f>
        <v>#REF!</v>
      </c>
      <c r="BR24" s="40" t="e">
        <f>IF(#REF!=10,31,0)</f>
        <v>#REF!</v>
      </c>
      <c r="BS24" s="40" t="e">
        <f>IF(#REF!=11,30,0)</f>
        <v>#REF!</v>
      </c>
      <c r="BT24" s="40" t="e">
        <f>IF(#REF!=12,29,0)</f>
        <v>#REF!</v>
      </c>
      <c r="BU24" s="40" t="e">
        <f>IF(#REF!=13,28,0)</f>
        <v>#REF!</v>
      </c>
      <c r="BV24" s="40" t="e">
        <f>IF(#REF!=14,27,0)</f>
        <v>#REF!</v>
      </c>
      <c r="BW24" s="40" t="e">
        <f>IF(#REF!=15,26,0)</f>
        <v>#REF!</v>
      </c>
      <c r="BX24" s="40" t="e">
        <f>IF(#REF!=16,25,0)</f>
        <v>#REF!</v>
      </c>
      <c r="BY24" s="40" t="e">
        <f>IF(#REF!=17,24,0)</f>
        <v>#REF!</v>
      </c>
      <c r="BZ24" s="40" t="e">
        <f>IF(#REF!=18,23,0)</f>
        <v>#REF!</v>
      </c>
      <c r="CA24" s="40" t="e">
        <f>IF(#REF!=19,22,0)</f>
        <v>#REF!</v>
      </c>
      <c r="CB24" s="40" t="e">
        <f>IF(#REF!=20,21,0)</f>
        <v>#REF!</v>
      </c>
      <c r="CC24" s="40" t="e">
        <f>IF(#REF!=21,20,0)</f>
        <v>#REF!</v>
      </c>
      <c r="CD24" s="40" t="e">
        <f>IF(#REF!=22,19,0)</f>
        <v>#REF!</v>
      </c>
      <c r="CE24" s="40" t="e">
        <f>IF(#REF!=23,18,0)</f>
        <v>#REF!</v>
      </c>
      <c r="CF24" s="40" t="e">
        <f>IF(#REF!=24,17,0)</f>
        <v>#REF!</v>
      </c>
      <c r="CG24" s="40" t="e">
        <f>IF(#REF!=25,16,0)</f>
        <v>#REF!</v>
      </c>
      <c r="CH24" s="40" t="e">
        <f>IF(#REF!=26,15,0)</f>
        <v>#REF!</v>
      </c>
      <c r="CI24" s="40" t="e">
        <f>IF(#REF!=27,14,0)</f>
        <v>#REF!</v>
      </c>
      <c r="CJ24" s="40" t="e">
        <f>IF(#REF!=28,13,0)</f>
        <v>#REF!</v>
      </c>
      <c r="CK24" s="40" t="e">
        <f>IF(#REF!=29,12,0)</f>
        <v>#REF!</v>
      </c>
      <c r="CL24" s="40" t="e">
        <f>IF(#REF!=30,11,0)</f>
        <v>#REF!</v>
      </c>
      <c r="CM24" s="40" t="e">
        <f>IF(#REF!=31,10,0)</f>
        <v>#REF!</v>
      </c>
      <c r="CN24" s="40" t="e">
        <f>IF(#REF!=32,9,0)</f>
        <v>#REF!</v>
      </c>
      <c r="CO24" s="40" t="e">
        <f>IF(#REF!=33,8,0)</f>
        <v>#REF!</v>
      </c>
      <c r="CP24" s="40" t="e">
        <f>IF(#REF!=34,7,0)</f>
        <v>#REF!</v>
      </c>
      <c r="CQ24" s="40" t="e">
        <f>IF(#REF!=35,6,0)</f>
        <v>#REF!</v>
      </c>
      <c r="CR24" s="40" t="e">
        <f>IF(#REF!=36,5,0)</f>
        <v>#REF!</v>
      </c>
      <c r="CS24" s="40" t="e">
        <f>IF(#REF!=37,4,0)</f>
        <v>#REF!</v>
      </c>
      <c r="CT24" s="40" t="e">
        <f>IF(#REF!=38,3,0)</f>
        <v>#REF!</v>
      </c>
      <c r="CU24" s="40" t="e">
        <f>IF(#REF!=39,2,0)</f>
        <v>#REF!</v>
      </c>
      <c r="CV24" s="40" t="e">
        <f>IF(#REF!=40,1,0)</f>
        <v>#REF!</v>
      </c>
      <c r="CW24" s="40" t="e">
        <f>IF(#REF!&gt;20,0,0)</f>
        <v>#REF!</v>
      </c>
      <c r="CX24" s="40" t="e">
        <f>IF(#REF!="сх",0,0)</f>
        <v>#REF!</v>
      </c>
      <c r="CY24" s="40" t="e">
        <f t="shared" si="20"/>
        <v>#REF!</v>
      </c>
      <c r="CZ24" s="40" t="e">
        <f>IF(#REF!=1,45,0)</f>
        <v>#REF!</v>
      </c>
      <c r="DA24" s="40" t="e">
        <f>IF(#REF!=2,42,0)</f>
        <v>#REF!</v>
      </c>
      <c r="DB24" s="40" t="e">
        <f>IF(#REF!=3,40,0)</f>
        <v>#REF!</v>
      </c>
      <c r="DC24" s="40" t="e">
        <f>IF(#REF!=4,38,0)</f>
        <v>#REF!</v>
      </c>
      <c r="DD24" s="40" t="e">
        <f>IF(#REF!=5,36,0)</f>
        <v>#REF!</v>
      </c>
      <c r="DE24" s="40" t="e">
        <f>IF(#REF!=6,35,0)</f>
        <v>#REF!</v>
      </c>
      <c r="DF24" s="40" t="e">
        <f>IF(#REF!=7,34,0)</f>
        <v>#REF!</v>
      </c>
      <c r="DG24" s="40" t="e">
        <f>IF(#REF!=8,33,0)</f>
        <v>#REF!</v>
      </c>
      <c r="DH24" s="40" t="e">
        <f>IF(#REF!=9,32,0)</f>
        <v>#REF!</v>
      </c>
      <c r="DI24" s="40" t="e">
        <f>IF(#REF!=10,31,0)</f>
        <v>#REF!</v>
      </c>
      <c r="DJ24" s="40" t="e">
        <f>IF(#REF!=11,30,0)</f>
        <v>#REF!</v>
      </c>
      <c r="DK24" s="40" t="e">
        <f>IF(#REF!=12,29,0)</f>
        <v>#REF!</v>
      </c>
      <c r="DL24" s="40" t="e">
        <f>IF(#REF!=13,28,0)</f>
        <v>#REF!</v>
      </c>
      <c r="DM24" s="40" t="e">
        <f>IF(#REF!=14,27,0)</f>
        <v>#REF!</v>
      </c>
      <c r="DN24" s="40" t="e">
        <f>IF(#REF!=15,26,0)</f>
        <v>#REF!</v>
      </c>
      <c r="DO24" s="40" t="e">
        <f>IF(#REF!=16,25,0)</f>
        <v>#REF!</v>
      </c>
      <c r="DP24" s="40" t="e">
        <f>IF(#REF!=17,24,0)</f>
        <v>#REF!</v>
      </c>
      <c r="DQ24" s="40" t="e">
        <f>IF(#REF!=18,23,0)</f>
        <v>#REF!</v>
      </c>
      <c r="DR24" s="40" t="e">
        <f>IF(#REF!=19,22,0)</f>
        <v>#REF!</v>
      </c>
      <c r="DS24" s="40" t="e">
        <f>IF(#REF!=20,21,0)</f>
        <v>#REF!</v>
      </c>
      <c r="DT24" s="40" t="e">
        <f>IF(#REF!=21,20,0)</f>
        <v>#REF!</v>
      </c>
      <c r="DU24" s="40" t="e">
        <f>IF(#REF!=22,19,0)</f>
        <v>#REF!</v>
      </c>
      <c r="DV24" s="40" t="e">
        <f>IF(#REF!=23,18,0)</f>
        <v>#REF!</v>
      </c>
      <c r="DW24" s="40" t="e">
        <f>IF(#REF!=24,17,0)</f>
        <v>#REF!</v>
      </c>
      <c r="DX24" s="40" t="e">
        <f>IF(#REF!=25,16,0)</f>
        <v>#REF!</v>
      </c>
      <c r="DY24" s="40" t="e">
        <f>IF(#REF!=26,15,0)</f>
        <v>#REF!</v>
      </c>
      <c r="DZ24" s="40" t="e">
        <f>IF(#REF!=27,14,0)</f>
        <v>#REF!</v>
      </c>
      <c r="EA24" s="40" t="e">
        <f>IF(#REF!=28,13,0)</f>
        <v>#REF!</v>
      </c>
      <c r="EB24" s="40" t="e">
        <f>IF(#REF!=29,12,0)</f>
        <v>#REF!</v>
      </c>
      <c r="EC24" s="40" t="e">
        <f>IF(#REF!=30,11,0)</f>
        <v>#REF!</v>
      </c>
      <c r="ED24" s="40" t="e">
        <f>IF(#REF!=31,10,0)</f>
        <v>#REF!</v>
      </c>
      <c r="EE24" s="40" t="e">
        <f>IF(#REF!=32,9,0)</f>
        <v>#REF!</v>
      </c>
      <c r="EF24" s="40" t="e">
        <f>IF(#REF!=33,8,0)</f>
        <v>#REF!</v>
      </c>
      <c r="EG24" s="40" t="e">
        <f>IF(#REF!=34,7,0)</f>
        <v>#REF!</v>
      </c>
      <c r="EH24" s="40" t="e">
        <f>IF(#REF!=35,6,0)</f>
        <v>#REF!</v>
      </c>
      <c r="EI24" s="40" t="e">
        <f>IF(#REF!=36,5,0)</f>
        <v>#REF!</v>
      </c>
      <c r="EJ24" s="40" t="e">
        <f>IF(#REF!=37,4,0)</f>
        <v>#REF!</v>
      </c>
      <c r="EK24" s="40" t="e">
        <f>IF(#REF!=38,3,0)</f>
        <v>#REF!</v>
      </c>
      <c r="EL24" s="40" t="e">
        <f>IF(#REF!=39,2,0)</f>
        <v>#REF!</v>
      </c>
      <c r="EM24" s="40" t="e">
        <f>IF(#REF!=40,1,0)</f>
        <v>#REF!</v>
      </c>
      <c r="EN24" s="40" t="e">
        <f>IF(#REF!&gt;20,0,0)</f>
        <v>#REF!</v>
      </c>
      <c r="EO24" s="40" t="e">
        <f>IF(#REF!="сх",0,0)</f>
        <v>#REF!</v>
      </c>
      <c r="EP24" s="40" t="e">
        <f t="shared" si="21"/>
        <v>#REF!</v>
      </c>
      <c r="EQ24" s="40"/>
      <c r="ER24" s="40" t="e">
        <f>IF(#REF!="сх","ноль",IF(#REF!&gt;0,#REF!,"Ноль"))</f>
        <v>#REF!</v>
      </c>
      <c r="ES24" s="40" t="e">
        <f>IF(#REF!="сх","ноль",IF(#REF!&gt;0,#REF!,"Ноль"))</f>
        <v>#REF!</v>
      </c>
      <c r="ET24" s="40"/>
      <c r="EU24" s="40" t="e">
        <f t="shared" si="22"/>
        <v>#REF!</v>
      </c>
      <c r="EV24" s="40" t="e">
        <f>IF(K24=#REF!,IF(#REF!&lt;#REF!,#REF!,EZ24),#REF!)</f>
        <v>#REF!</v>
      </c>
      <c r="EW24" s="40" t="e">
        <f>IF(K24=#REF!,IF(#REF!&lt;#REF!,0,1))</f>
        <v>#REF!</v>
      </c>
      <c r="EX24" s="40" t="e">
        <f>IF(AND(EU24&gt;=21,EU24&lt;&gt;0),EU24,IF(K24&lt;#REF!,"СТОП",EV24+EW24))</f>
        <v>#REF!</v>
      </c>
      <c r="EY24" s="40"/>
      <c r="EZ24" s="40">
        <v>15</v>
      </c>
      <c r="FA24" s="40">
        <v>16</v>
      </c>
      <c r="FB24" s="40"/>
      <c r="FC24" s="42" t="e">
        <f>IF(#REF!=1,25,0)</f>
        <v>#REF!</v>
      </c>
      <c r="FD24" s="42" t="e">
        <f>IF(#REF!=2,22,0)</f>
        <v>#REF!</v>
      </c>
      <c r="FE24" s="42" t="e">
        <f>IF(#REF!=3,20,0)</f>
        <v>#REF!</v>
      </c>
      <c r="FF24" s="42" t="e">
        <f>IF(#REF!=4,18,0)</f>
        <v>#REF!</v>
      </c>
      <c r="FG24" s="42" t="e">
        <f>IF(#REF!=5,16,0)</f>
        <v>#REF!</v>
      </c>
      <c r="FH24" s="42" t="e">
        <f>IF(#REF!=6,15,0)</f>
        <v>#REF!</v>
      </c>
      <c r="FI24" s="42" t="e">
        <f>IF(#REF!=7,14,0)</f>
        <v>#REF!</v>
      </c>
      <c r="FJ24" s="42" t="e">
        <f>IF(#REF!=8,13,0)</f>
        <v>#REF!</v>
      </c>
      <c r="FK24" s="42" t="e">
        <f>IF(#REF!=9,12,0)</f>
        <v>#REF!</v>
      </c>
      <c r="FL24" s="42" t="e">
        <f>IF(#REF!=10,11,0)</f>
        <v>#REF!</v>
      </c>
      <c r="FM24" s="42" t="e">
        <f>IF(#REF!=11,10,0)</f>
        <v>#REF!</v>
      </c>
      <c r="FN24" s="42" t="e">
        <f>IF(#REF!=12,9,0)</f>
        <v>#REF!</v>
      </c>
      <c r="FO24" s="42" t="e">
        <f>IF(#REF!=13,8,0)</f>
        <v>#REF!</v>
      </c>
      <c r="FP24" s="42" t="e">
        <f>IF(#REF!=14,7,0)</f>
        <v>#REF!</v>
      </c>
      <c r="FQ24" s="42" t="e">
        <f>IF(#REF!=15,6,0)</f>
        <v>#REF!</v>
      </c>
      <c r="FR24" s="42" t="e">
        <f>IF(#REF!=16,5,0)</f>
        <v>#REF!</v>
      </c>
      <c r="FS24" s="42" t="e">
        <f>IF(#REF!=17,4,0)</f>
        <v>#REF!</v>
      </c>
      <c r="FT24" s="42" t="e">
        <f>IF(#REF!=18,3,0)</f>
        <v>#REF!</v>
      </c>
      <c r="FU24" s="42" t="e">
        <f>IF(#REF!=19,2,0)</f>
        <v>#REF!</v>
      </c>
      <c r="FV24" s="42" t="e">
        <f>IF(#REF!=20,1,0)</f>
        <v>#REF!</v>
      </c>
      <c r="FW24" s="42" t="e">
        <f>IF(#REF!&gt;20,0,0)</f>
        <v>#REF!</v>
      </c>
      <c r="FX24" s="42" t="e">
        <f>IF(#REF!="сх",0,0)</f>
        <v>#REF!</v>
      </c>
      <c r="FY24" s="42" t="e">
        <f t="shared" si="23"/>
        <v>#REF!</v>
      </c>
      <c r="FZ24" s="42" t="e">
        <f>IF(#REF!=1,25,0)</f>
        <v>#REF!</v>
      </c>
      <c r="GA24" s="42" t="e">
        <f>IF(#REF!=2,22,0)</f>
        <v>#REF!</v>
      </c>
      <c r="GB24" s="42" t="e">
        <f>IF(#REF!=3,20,0)</f>
        <v>#REF!</v>
      </c>
      <c r="GC24" s="42" t="e">
        <f>IF(#REF!=4,18,0)</f>
        <v>#REF!</v>
      </c>
      <c r="GD24" s="42" t="e">
        <f>IF(#REF!=5,16,0)</f>
        <v>#REF!</v>
      </c>
      <c r="GE24" s="42" t="e">
        <f>IF(#REF!=6,15,0)</f>
        <v>#REF!</v>
      </c>
      <c r="GF24" s="42" t="e">
        <f>IF(#REF!=7,14,0)</f>
        <v>#REF!</v>
      </c>
      <c r="GG24" s="42" t="e">
        <f>IF(#REF!=8,13,0)</f>
        <v>#REF!</v>
      </c>
      <c r="GH24" s="42" t="e">
        <f>IF(#REF!=9,12,0)</f>
        <v>#REF!</v>
      </c>
      <c r="GI24" s="42" t="e">
        <f>IF(#REF!=10,11,0)</f>
        <v>#REF!</v>
      </c>
      <c r="GJ24" s="42" t="e">
        <f>IF(#REF!=11,10,0)</f>
        <v>#REF!</v>
      </c>
      <c r="GK24" s="42" t="e">
        <f>IF(#REF!=12,9,0)</f>
        <v>#REF!</v>
      </c>
      <c r="GL24" s="42" t="e">
        <f>IF(#REF!=13,8,0)</f>
        <v>#REF!</v>
      </c>
      <c r="GM24" s="42" t="e">
        <f>IF(#REF!=14,7,0)</f>
        <v>#REF!</v>
      </c>
      <c r="GN24" s="42" t="e">
        <f>IF(#REF!=15,6,0)</f>
        <v>#REF!</v>
      </c>
      <c r="GO24" s="42" t="e">
        <f>IF(#REF!=16,5,0)</f>
        <v>#REF!</v>
      </c>
      <c r="GP24" s="42" t="e">
        <f>IF(#REF!=17,4,0)</f>
        <v>#REF!</v>
      </c>
      <c r="GQ24" s="42" t="e">
        <f>IF(#REF!=18,3,0)</f>
        <v>#REF!</v>
      </c>
      <c r="GR24" s="42" t="e">
        <f>IF(#REF!=19,2,0)</f>
        <v>#REF!</v>
      </c>
      <c r="GS24" s="42" t="e">
        <f>IF(#REF!=20,1,0)</f>
        <v>#REF!</v>
      </c>
      <c r="GT24" s="42" t="e">
        <f>IF(#REF!&gt;20,0,0)</f>
        <v>#REF!</v>
      </c>
      <c r="GU24" s="42" t="e">
        <f>IF(#REF!="сх",0,0)</f>
        <v>#REF!</v>
      </c>
      <c r="GV24" s="42" t="e">
        <f t="shared" si="24"/>
        <v>#REF!</v>
      </c>
      <c r="GW24" s="42" t="e">
        <f>IF(#REF!=1,100,0)</f>
        <v>#REF!</v>
      </c>
      <c r="GX24" s="42" t="e">
        <f>IF(#REF!=2,98,0)</f>
        <v>#REF!</v>
      </c>
      <c r="GY24" s="42" t="e">
        <f>IF(#REF!=3,95,0)</f>
        <v>#REF!</v>
      </c>
      <c r="GZ24" s="42" t="e">
        <f>IF(#REF!=4,93,0)</f>
        <v>#REF!</v>
      </c>
      <c r="HA24" s="42" t="e">
        <f>IF(#REF!=5,90,0)</f>
        <v>#REF!</v>
      </c>
      <c r="HB24" s="42" t="e">
        <f>IF(#REF!=6,88,0)</f>
        <v>#REF!</v>
      </c>
      <c r="HC24" s="42" t="e">
        <f>IF(#REF!=7,85,0)</f>
        <v>#REF!</v>
      </c>
      <c r="HD24" s="42" t="e">
        <f>IF(#REF!=8,83,0)</f>
        <v>#REF!</v>
      </c>
      <c r="HE24" s="42" t="e">
        <f>IF(#REF!=9,80,0)</f>
        <v>#REF!</v>
      </c>
      <c r="HF24" s="42" t="e">
        <f>IF(#REF!=10,78,0)</f>
        <v>#REF!</v>
      </c>
      <c r="HG24" s="42" t="e">
        <f>IF(#REF!=11,75,0)</f>
        <v>#REF!</v>
      </c>
      <c r="HH24" s="42" t="e">
        <f>IF(#REF!=12,73,0)</f>
        <v>#REF!</v>
      </c>
      <c r="HI24" s="42" t="e">
        <f>IF(#REF!=13,70,0)</f>
        <v>#REF!</v>
      </c>
      <c r="HJ24" s="42" t="e">
        <f>IF(#REF!=14,68,0)</f>
        <v>#REF!</v>
      </c>
      <c r="HK24" s="42" t="e">
        <f>IF(#REF!=15,65,0)</f>
        <v>#REF!</v>
      </c>
      <c r="HL24" s="42" t="e">
        <f>IF(#REF!=16,63,0)</f>
        <v>#REF!</v>
      </c>
      <c r="HM24" s="42" t="e">
        <f>IF(#REF!=17,60,0)</f>
        <v>#REF!</v>
      </c>
      <c r="HN24" s="42" t="e">
        <f>IF(#REF!=18,58,0)</f>
        <v>#REF!</v>
      </c>
      <c r="HO24" s="42" t="e">
        <f>IF(#REF!=19,55,0)</f>
        <v>#REF!</v>
      </c>
      <c r="HP24" s="42" t="e">
        <f>IF(#REF!=20,53,0)</f>
        <v>#REF!</v>
      </c>
      <c r="HQ24" s="42" t="e">
        <f>IF(#REF!&gt;20,0,0)</f>
        <v>#REF!</v>
      </c>
      <c r="HR24" s="42" t="e">
        <f>IF(#REF!="сх",0,0)</f>
        <v>#REF!</v>
      </c>
      <c r="HS24" s="42" t="e">
        <f t="shared" si="25"/>
        <v>#REF!</v>
      </c>
      <c r="HT24" s="42" t="e">
        <f>IF(#REF!=1,100,0)</f>
        <v>#REF!</v>
      </c>
      <c r="HU24" s="42" t="e">
        <f>IF(#REF!=2,98,0)</f>
        <v>#REF!</v>
      </c>
      <c r="HV24" s="42" t="e">
        <f>IF(#REF!=3,95,0)</f>
        <v>#REF!</v>
      </c>
      <c r="HW24" s="42" t="e">
        <f>IF(#REF!=4,93,0)</f>
        <v>#REF!</v>
      </c>
      <c r="HX24" s="42" t="e">
        <f>IF(#REF!=5,90,0)</f>
        <v>#REF!</v>
      </c>
      <c r="HY24" s="42" t="e">
        <f>IF(#REF!=6,88,0)</f>
        <v>#REF!</v>
      </c>
      <c r="HZ24" s="42" t="e">
        <f>IF(#REF!=7,85,0)</f>
        <v>#REF!</v>
      </c>
      <c r="IA24" s="42" t="e">
        <f>IF(#REF!=8,83,0)</f>
        <v>#REF!</v>
      </c>
      <c r="IB24" s="42" t="e">
        <f>IF(#REF!=9,80,0)</f>
        <v>#REF!</v>
      </c>
      <c r="IC24" s="42" t="e">
        <f>IF(#REF!=10,78,0)</f>
        <v>#REF!</v>
      </c>
      <c r="ID24" s="42" t="e">
        <f>IF(#REF!=11,75,0)</f>
        <v>#REF!</v>
      </c>
      <c r="IE24" s="42" t="e">
        <f>IF(#REF!=12,73,0)</f>
        <v>#REF!</v>
      </c>
      <c r="IF24" s="42" t="e">
        <f>IF(#REF!=13,70,0)</f>
        <v>#REF!</v>
      </c>
      <c r="IG24" s="42" t="e">
        <f>IF(#REF!=14,68,0)</f>
        <v>#REF!</v>
      </c>
      <c r="IH24" s="42" t="e">
        <f>IF(#REF!=15,65,0)</f>
        <v>#REF!</v>
      </c>
      <c r="II24" s="42" t="e">
        <f>IF(#REF!=16,63,0)</f>
        <v>#REF!</v>
      </c>
      <c r="IJ24" s="42" t="e">
        <f>IF(#REF!=17,60,0)</f>
        <v>#REF!</v>
      </c>
      <c r="IK24" s="42" t="e">
        <f>IF(#REF!=18,58,0)</f>
        <v>#REF!</v>
      </c>
      <c r="IL24" s="42" t="e">
        <f>IF(#REF!=19,55,0)</f>
        <v>#REF!</v>
      </c>
      <c r="IM24" s="42" t="e">
        <f>IF(#REF!=20,53,0)</f>
        <v>#REF!</v>
      </c>
      <c r="IN24" s="42" t="e">
        <f>IF(#REF!&gt;20,0,0)</f>
        <v>#REF!</v>
      </c>
      <c r="IO24" s="42" t="e">
        <f>IF(#REF!="сх",0,0)</f>
        <v>#REF!</v>
      </c>
      <c r="IP24" s="42" t="e">
        <f t="shared" si="26"/>
        <v>#REF!</v>
      </c>
      <c r="IQ24" s="40"/>
      <c r="IR24" s="40"/>
      <c r="IS24" s="40"/>
      <c r="IT24" s="40"/>
      <c r="IU24" s="40"/>
      <c r="IV24" s="40"/>
    </row>
    <row r="25" spans="1:256" s="3" customFormat="1" ht="34.5">
      <c r="A25" s="73">
        <v>3</v>
      </c>
      <c r="B25" s="80" t="s">
        <v>54</v>
      </c>
      <c r="C25" s="82" t="s">
        <v>55</v>
      </c>
      <c r="D25" s="64" t="s">
        <v>56</v>
      </c>
      <c r="E25" s="65">
        <v>65</v>
      </c>
      <c r="F25" s="66">
        <v>744</v>
      </c>
      <c r="G25" s="60">
        <v>16</v>
      </c>
      <c r="H25" s="61">
        <v>25</v>
      </c>
      <c r="I25" s="60">
        <v>32</v>
      </c>
      <c r="J25" s="62">
        <v>9</v>
      </c>
      <c r="K25" s="73">
        <v>223</v>
      </c>
      <c r="L25" s="39" t="e">
        <f>#REF!+#REF!</f>
        <v>#REF!</v>
      </c>
      <c r="M25" s="40"/>
      <c r="N25" s="41"/>
      <c r="O25" s="40" t="e">
        <f>IF(#REF!=1,25,0)</f>
        <v>#REF!</v>
      </c>
      <c r="P25" s="40" t="e">
        <f>IF(#REF!=2,22,0)</f>
        <v>#REF!</v>
      </c>
      <c r="Q25" s="40" t="e">
        <f>IF(#REF!=3,20,0)</f>
        <v>#REF!</v>
      </c>
      <c r="R25" s="40" t="e">
        <f>IF(#REF!=4,18,0)</f>
        <v>#REF!</v>
      </c>
      <c r="S25" s="40" t="e">
        <f>IF(#REF!=5,16,0)</f>
        <v>#REF!</v>
      </c>
      <c r="T25" s="40" t="e">
        <f>IF(#REF!=6,15,0)</f>
        <v>#REF!</v>
      </c>
      <c r="U25" s="40" t="e">
        <f>IF(#REF!=7,14,0)</f>
        <v>#REF!</v>
      </c>
      <c r="V25" s="40" t="e">
        <f>IF(#REF!=8,13,0)</f>
        <v>#REF!</v>
      </c>
      <c r="W25" s="40" t="e">
        <f>IF(#REF!=9,12,0)</f>
        <v>#REF!</v>
      </c>
      <c r="X25" s="40" t="e">
        <f>IF(#REF!=10,11,0)</f>
        <v>#REF!</v>
      </c>
      <c r="Y25" s="40" t="e">
        <f>IF(#REF!=11,10,0)</f>
        <v>#REF!</v>
      </c>
      <c r="Z25" s="40" t="e">
        <f>IF(#REF!=12,9,0)</f>
        <v>#REF!</v>
      </c>
      <c r="AA25" s="40" t="e">
        <f>IF(#REF!=13,8,0)</f>
        <v>#REF!</v>
      </c>
      <c r="AB25" s="40" t="e">
        <f>IF(#REF!=14,7,0)</f>
        <v>#REF!</v>
      </c>
      <c r="AC25" s="40" t="e">
        <f>IF(#REF!=15,6,0)</f>
        <v>#REF!</v>
      </c>
      <c r="AD25" s="40" t="e">
        <f>IF(#REF!=16,5,0)</f>
        <v>#REF!</v>
      </c>
      <c r="AE25" s="40" t="e">
        <f>IF(#REF!=17,4,0)</f>
        <v>#REF!</v>
      </c>
      <c r="AF25" s="40" t="e">
        <f>IF(#REF!=18,3,0)</f>
        <v>#REF!</v>
      </c>
      <c r="AG25" s="40" t="e">
        <f>IF(#REF!=19,2,0)</f>
        <v>#REF!</v>
      </c>
      <c r="AH25" s="40" t="e">
        <f>IF(#REF!=20,1,0)</f>
        <v>#REF!</v>
      </c>
      <c r="AI25" s="40" t="e">
        <f>IF(#REF!&gt;20,0,0)</f>
        <v>#REF!</v>
      </c>
      <c r="AJ25" s="40" t="e">
        <f>IF(#REF!="сх",0,0)</f>
        <v>#REF!</v>
      </c>
      <c r="AK25" s="40" t="e">
        <f t="shared" si="18"/>
        <v>#REF!</v>
      </c>
      <c r="AL25" s="40" t="e">
        <f>IF(#REF!=1,25,0)</f>
        <v>#REF!</v>
      </c>
      <c r="AM25" s="40" t="e">
        <f>IF(#REF!=2,22,0)</f>
        <v>#REF!</v>
      </c>
      <c r="AN25" s="40" t="e">
        <f>IF(#REF!=3,20,0)</f>
        <v>#REF!</v>
      </c>
      <c r="AO25" s="40" t="e">
        <f>IF(#REF!=4,18,0)</f>
        <v>#REF!</v>
      </c>
      <c r="AP25" s="40" t="e">
        <f>IF(#REF!=5,16,0)</f>
        <v>#REF!</v>
      </c>
      <c r="AQ25" s="40" t="e">
        <f>IF(#REF!=6,15,0)</f>
        <v>#REF!</v>
      </c>
      <c r="AR25" s="40" t="e">
        <f>IF(#REF!=7,14,0)</f>
        <v>#REF!</v>
      </c>
      <c r="AS25" s="40" t="e">
        <f>IF(#REF!=8,13,0)</f>
        <v>#REF!</v>
      </c>
      <c r="AT25" s="40" t="e">
        <f>IF(#REF!=9,12,0)</f>
        <v>#REF!</v>
      </c>
      <c r="AU25" s="40" t="e">
        <f>IF(#REF!=10,11,0)</f>
        <v>#REF!</v>
      </c>
      <c r="AV25" s="40" t="e">
        <f>IF(#REF!=11,10,0)</f>
        <v>#REF!</v>
      </c>
      <c r="AW25" s="40" t="e">
        <f>IF(#REF!=12,9,0)</f>
        <v>#REF!</v>
      </c>
      <c r="AX25" s="40" t="e">
        <f>IF(#REF!=13,8,0)</f>
        <v>#REF!</v>
      </c>
      <c r="AY25" s="40" t="e">
        <f>IF(#REF!=14,7,0)</f>
        <v>#REF!</v>
      </c>
      <c r="AZ25" s="40" t="e">
        <f>IF(#REF!=15,6,0)</f>
        <v>#REF!</v>
      </c>
      <c r="BA25" s="40" t="e">
        <f>IF(#REF!=16,5,0)</f>
        <v>#REF!</v>
      </c>
      <c r="BB25" s="40" t="e">
        <f>IF(#REF!=17,4,0)</f>
        <v>#REF!</v>
      </c>
      <c r="BC25" s="40" t="e">
        <f>IF(#REF!=18,3,0)</f>
        <v>#REF!</v>
      </c>
      <c r="BD25" s="40" t="e">
        <f>IF(#REF!=19,2,0)</f>
        <v>#REF!</v>
      </c>
      <c r="BE25" s="40" t="e">
        <f>IF(#REF!=20,1,0)</f>
        <v>#REF!</v>
      </c>
      <c r="BF25" s="40" t="e">
        <f>IF(#REF!&gt;20,0,0)</f>
        <v>#REF!</v>
      </c>
      <c r="BG25" s="40" t="e">
        <f>IF(#REF!="сх",0,0)</f>
        <v>#REF!</v>
      </c>
      <c r="BH25" s="40" t="e">
        <f t="shared" si="19"/>
        <v>#REF!</v>
      </c>
      <c r="BI25" s="40" t="e">
        <f>IF(#REF!=1,45,0)</f>
        <v>#REF!</v>
      </c>
      <c r="BJ25" s="40" t="e">
        <f>IF(#REF!=2,42,0)</f>
        <v>#REF!</v>
      </c>
      <c r="BK25" s="40" t="e">
        <f>IF(#REF!=3,40,0)</f>
        <v>#REF!</v>
      </c>
      <c r="BL25" s="40" t="e">
        <f>IF(#REF!=4,38,0)</f>
        <v>#REF!</v>
      </c>
      <c r="BM25" s="40" t="e">
        <f>IF(#REF!=5,36,0)</f>
        <v>#REF!</v>
      </c>
      <c r="BN25" s="40" t="e">
        <f>IF(#REF!=6,35,0)</f>
        <v>#REF!</v>
      </c>
      <c r="BO25" s="40" t="e">
        <f>IF(#REF!=7,34,0)</f>
        <v>#REF!</v>
      </c>
      <c r="BP25" s="40" t="e">
        <f>IF(#REF!=8,33,0)</f>
        <v>#REF!</v>
      </c>
      <c r="BQ25" s="40" t="e">
        <f>IF(#REF!=9,32,0)</f>
        <v>#REF!</v>
      </c>
      <c r="BR25" s="40" t="e">
        <f>IF(#REF!=10,31,0)</f>
        <v>#REF!</v>
      </c>
      <c r="BS25" s="40" t="e">
        <f>IF(#REF!=11,30,0)</f>
        <v>#REF!</v>
      </c>
      <c r="BT25" s="40" t="e">
        <f>IF(#REF!=12,29,0)</f>
        <v>#REF!</v>
      </c>
      <c r="BU25" s="40" t="e">
        <f>IF(#REF!=13,28,0)</f>
        <v>#REF!</v>
      </c>
      <c r="BV25" s="40" t="e">
        <f>IF(#REF!=14,27,0)</f>
        <v>#REF!</v>
      </c>
      <c r="BW25" s="40" t="e">
        <f>IF(#REF!=15,26,0)</f>
        <v>#REF!</v>
      </c>
      <c r="BX25" s="40" t="e">
        <f>IF(#REF!=16,25,0)</f>
        <v>#REF!</v>
      </c>
      <c r="BY25" s="40" t="e">
        <f>IF(#REF!=17,24,0)</f>
        <v>#REF!</v>
      </c>
      <c r="BZ25" s="40" t="e">
        <f>IF(#REF!=18,23,0)</f>
        <v>#REF!</v>
      </c>
      <c r="CA25" s="40" t="e">
        <f>IF(#REF!=19,22,0)</f>
        <v>#REF!</v>
      </c>
      <c r="CB25" s="40" t="e">
        <f>IF(#REF!=20,21,0)</f>
        <v>#REF!</v>
      </c>
      <c r="CC25" s="40" t="e">
        <f>IF(#REF!=21,20,0)</f>
        <v>#REF!</v>
      </c>
      <c r="CD25" s="40" t="e">
        <f>IF(#REF!=22,19,0)</f>
        <v>#REF!</v>
      </c>
      <c r="CE25" s="40" t="e">
        <f>IF(#REF!=23,18,0)</f>
        <v>#REF!</v>
      </c>
      <c r="CF25" s="40" t="e">
        <f>IF(#REF!=24,17,0)</f>
        <v>#REF!</v>
      </c>
      <c r="CG25" s="40" t="e">
        <f>IF(#REF!=25,16,0)</f>
        <v>#REF!</v>
      </c>
      <c r="CH25" s="40" t="e">
        <f>IF(#REF!=26,15,0)</f>
        <v>#REF!</v>
      </c>
      <c r="CI25" s="40" t="e">
        <f>IF(#REF!=27,14,0)</f>
        <v>#REF!</v>
      </c>
      <c r="CJ25" s="40" t="e">
        <f>IF(#REF!=28,13,0)</f>
        <v>#REF!</v>
      </c>
      <c r="CK25" s="40" t="e">
        <f>IF(#REF!=29,12,0)</f>
        <v>#REF!</v>
      </c>
      <c r="CL25" s="40" t="e">
        <f>IF(#REF!=30,11,0)</f>
        <v>#REF!</v>
      </c>
      <c r="CM25" s="40" t="e">
        <f>IF(#REF!=31,10,0)</f>
        <v>#REF!</v>
      </c>
      <c r="CN25" s="40" t="e">
        <f>IF(#REF!=32,9,0)</f>
        <v>#REF!</v>
      </c>
      <c r="CO25" s="40" t="e">
        <f>IF(#REF!=33,8,0)</f>
        <v>#REF!</v>
      </c>
      <c r="CP25" s="40" t="e">
        <f>IF(#REF!=34,7,0)</f>
        <v>#REF!</v>
      </c>
      <c r="CQ25" s="40" t="e">
        <f>IF(#REF!=35,6,0)</f>
        <v>#REF!</v>
      </c>
      <c r="CR25" s="40" t="e">
        <f>IF(#REF!=36,5,0)</f>
        <v>#REF!</v>
      </c>
      <c r="CS25" s="40" t="e">
        <f>IF(#REF!=37,4,0)</f>
        <v>#REF!</v>
      </c>
      <c r="CT25" s="40" t="e">
        <f>IF(#REF!=38,3,0)</f>
        <v>#REF!</v>
      </c>
      <c r="CU25" s="40" t="e">
        <f>IF(#REF!=39,2,0)</f>
        <v>#REF!</v>
      </c>
      <c r="CV25" s="40" t="e">
        <f>IF(#REF!=40,1,0)</f>
        <v>#REF!</v>
      </c>
      <c r="CW25" s="40" t="e">
        <f>IF(#REF!&gt;20,0,0)</f>
        <v>#REF!</v>
      </c>
      <c r="CX25" s="40" t="e">
        <f>IF(#REF!="сх",0,0)</f>
        <v>#REF!</v>
      </c>
      <c r="CY25" s="40" t="e">
        <f t="shared" si="20"/>
        <v>#REF!</v>
      </c>
      <c r="CZ25" s="40" t="e">
        <f>IF(#REF!=1,45,0)</f>
        <v>#REF!</v>
      </c>
      <c r="DA25" s="40" t="e">
        <f>IF(#REF!=2,42,0)</f>
        <v>#REF!</v>
      </c>
      <c r="DB25" s="40" t="e">
        <f>IF(#REF!=3,40,0)</f>
        <v>#REF!</v>
      </c>
      <c r="DC25" s="40" t="e">
        <f>IF(#REF!=4,38,0)</f>
        <v>#REF!</v>
      </c>
      <c r="DD25" s="40" t="e">
        <f>IF(#REF!=5,36,0)</f>
        <v>#REF!</v>
      </c>
      <c r="DE25" s="40" t="e">
        <f>IF(#REF!=6,35,0)</f>
        <v>#REF!</v>
      </c>
      <c r="DF25" s="40" t="e">
        <f>IF(#REF!=7,34,0)</f>
        <v>#REF!</v>
      </c>
      <c r="DG25" s="40" t="e">
        <f>IF(#REF!=8,33,0)</f>
        <v>#REF!</v>
      </c>
      <c r="DH25" s="40" t="e">
        <f>IF(#REF!=9,32,0)</f>
        <v>#REF!</v>
      </c>
      <c r="DI25" s="40" t="e">
        <f>IF(#REF!=10,31,0)</f>
        <v>#REF!</v>
      </c>
      <c r="DJ25" s="40" t="e">
        <f>IF(#REF!=11,30,0)</f>
        <v>#REF!</v>
      </c>
      <c r="DK25" s="40" t="e">
        <f>IF(#REF!=12,29,0)</f>
        <v>#REF!</v>
      </c>
      <c r="DL25" s="40" t="e">
        <f>IF(#REF!=13,28,0)</f>
        <v>#REF!</v>
      </c>
      <c r="DM25" s="40" t="e">
        <f>IF(#REF!=14,27,0)</f>
        <v>#REF!</v>
      </c>
      <c r="DN25" s="40" t="e">
        <f>IF(#REF!=15,26,0)</f>
        <v>#REF!</v>
      </c>
      <c r="DO25" s="40" t="e">
        <f>IF(#REF!=16,25,0)</f>
        <v>#REF!</v>
      </c>
      <c r="DP25" s="40" t="e">
        <f>IF(#REF!=17,24,0)</f>
        <v>#REF!</v>
      </c>
      <c r="DQ25" s="40" t="e">
        <f>IF(#REF!=18,23,0)</f>
        <v>#REF!</v>
      </c>
      <c r="DR25" s="40" t="e">
        <f>IF(#REF!=19,22,0)</f>
        <v>#REF!</v>
      </c>
      <c r="DS25" s="40" t="e">
        <f>IF(#REF!=20,21,0)</f>
        <v>#REF!</v>
      </c>
      <c r="DT25" s="40" t="e">
        <f>IF(#REF!=21,20,0)</f>
        <v>#REF!</v>
      </c>
      <c r="DU25" s="40" t="e">
        <f>IF(#REF!=22,19,0)</f>
        <v>#REF!</v>
      </c>
      <c r="DV25" s="40" t="e">
        <f>IF(#REF!=23,18,0)</f>
        <v>#REF!</v>
      </c>
      <c r="DW25" s="40" t="e">
        <f>IF(#REF!=24,17,0)</f>
        <v>#REF!</v>
      </c>
      <c r="DX25" s="40" t="e">
        <f>IF(#REF!=25,16,0)</f>
        <v>#REF!</v>
      </c>
      <c r="DY25" s="40" t="e">
        <f>IF(#REF!=26,15,0)</f>
        <v>#REF!</v>
      </c>
      <c r="DZ25" s="40" t="e">
        <f>IF(#REF!=27,14,0)</f>
        <v>#REF!</v>
      </c>
      <c r="EA25" s="40" t="e">
        <f>IF(#REF!=28,13,0)</f>
        <v>#REF!</v>
      </c>
      <c r="EB25" s="40" t="e">
        <f>IF(#REF!=29,12,0)</f>
        <v>#REF!</v>
      </c>
      <c r="EC25" s="40" t="e">
        <f>IF(#REF!=30,11,0)</f>
        <v>#REF!</v>
      </c>
      <c r="ED25" s="40" t="e">
        <f>IF(#REF!=31,10,0)</f>
        <v>#REF!</v>
      </c>
      <c r="EE25" s="40" t="e">
        <f>IF(#REF!=32,9,0)</f>
        <v>#REF!</v>
      </c>
      <c r="EF25" s="40" t="e">
        <f>IF(#REF!=33,8,0)</f>
        <v>#REF!</v>
      </c>
      <c r="EG25" s="40" t="e">
        <f>IF(#REF!=34,7,0)</f>
        <v>#REF!</v>
      </c>
      <c r="EH25" s="40" t="e">
        <f>IF(#REF!=35,6,0)</f>
        <v>#REF!</v>
      </c>
      <c r="EI25" s="40" t="e">
        <f>IF(#REF!=36,5,0)</f>
        <v>#REF!</v>
      </c>
      <c r="EJ25" s="40" t="e">
        <f>IF(#REF!=37,4,0)</f>
        <v>#REF!</v>
      </c>
      <c r="EK25" s="40" t="e">
        <f>IF(#REF!=38,3,0)</f>
        <v>#REF!</v>
      </c>
      <c r="EL25" s="40" t="e">
        <f>IF(#REF!=39,2,0)</f>
        <v>#REF!</v>
      </c>
      <c r="EM25" s="40" t="e">
        <f>IF(#REF!=40,1,0)</f>
        <v>#REF!</v>
      </c>
      <c r="EN25" s="40" t="e">
        <f>IF(#REF!&gt;20,0,0)</f>
        <v>#REF!</v>
      </c>
      <c r="EO25" s="40" t="e">
        <f>IF(#REF!="сх",0,0)</f>
        <v>#REF!</v>
      </c>
      <c r="EP25" s="40" t="e">
        <f t="shared" si="21"/>
        <v>#REF!</v>
      </c>
      <c r="EQ25" s="40"/>
      <c r="ER25" s="40" t="e">
        <f>IF(#REF!="сх","ноль",IF(#REF!&gt;0,#REF!,"Ноль"))</f>
        <v>#REF!</v>
      </c>
      <c r="ES25" s="40" t="e">
        <f>IF(#REF!="сх","ноль",IF(#REF!&gt;0,#REF!,"Ноль"))</f>
        <v>#REF!</v>
      </c>
      <c r="ET25" s="40"/>
      <c r="EU25" s="40" t="e">
        <f t="shared" si="22"/>
        <v>#REF!</v>
      </c>
      <c r="EV25" s="40" t="e">
        <f>IF(K25=#REF!,IF(#REF!&lt;#REF!,#REF!,EZ25),#REF!)</f>
        <v>#REF!</v>
      </c>
      <c r="EW25" s="40" t="e">
        <f>IF(K25=#REF!,IF(#REF!&lt;#REF!,0,1))</f>
        <v>#REF!</v>
      </c>
      <c r="EX25" s="40" t="e">
        <f>IF(AND(EU25&gt;=21,EU25&lt;&gt;0),EU25,IF(K25&lt;#REF!,"СТОП",EV25+EW25))</f>
        <v>#REF!</v>
      </c>
      <c r="EY25" s="40"/>
      <c r="EZ25" s="40">
        <v>15</v>
      </c>
      <c r="FA25" s="40">
        <v>16</v>
      </c>
      <c r="FB25" s="40"/>
      <c r="FC25" s="42" t="e">
        <f>IF(#REF!=1,25,0)</f>
        <v>#REF!</v>
      </c>
      <c r="FD25" s="42" t="e">
        <f>IF(#REF!=2,22,0)</f>
        <v>#REF!</v>
      </c>
      <c r="FE25" s="42" t="e">
        <f>IF(#REF!=3,20,0)</f>
        <v>#REF!</v>
      </c>
      <c r="FF25" s="42" t="e">
        <f>IF(#REF!=4,18,0)</f>
        <v>#REF!</v>
      </c>
      <c r="FG25" s="42" t="e">
        <f>IF(#REF!=5,16,0)</f>
        <v>#REF!</v>
      </c>
      <c r="FH25" s="42" t="e">
        <f>IF(#REF!=6,15,0)</f>
        <v>#REF!</v>
      </c>
      <c r="FI25" s="42" t="e">
        <f>IF(#REF!=7,14,0)</f>
        <v>#REF!</v>
      </c>
      <c r="FJ25" s="42" t="e">
        <f>IF(#REF!=8,13,0)</f>
        <v>#REF!</v>
      </c>
      <c r="FK25" s="42" t="e">
        <f>IF(#REF!=9,12,0)</f>
        <v>#REF!</v>
      </c>
      <c r="FL25" s="42" t="e">
        <f>IF(#REF!=10,11,0)</f>
        <v>#REF!</v>
      </c>
      <c r="FM25" s="42" t="e">
        <f>IF(#REF!=11,10,0)</f>
        <v>#REF!</v>
      </c>
      <c r="FN25" s="42" t="e">
        <f>IF(#REF!=12,9,0)</f>
        <v>#REF!</v>
      </c>
      <c r="FO25" s="42" t="e">
        <f>IF(#REF!=13,8,0)</f>
        <v>#REF!</v>
      </c>
      <c r="FP25" s="42" t="e">
        <f>IF(#REF!=14,7,0)</f>
        <v>#REF!</v>
      </c>
      <c r="FQ25" s="42" t="e">
        <f>IF(#REF!=15,6,0)</f>
        <v>#REF!</v>
      </c>
      <c r="FR25" s="42" t="e">
        <f>IF(#REF!=16,5,0)</f>
        <v>#REF!</v>
      </c>
      <c r="FS25" s="42" t="e">
        <f>IF(#REF!=17,4,0)</f>
        <v>#REF!</v>
      </c>
      <c r="FT25" s="42" t="e">
        <f>IF(#REF!=18,3,0)</f>
        <v>#REF!</v>
      </c>
      <c r="FU25" s="42" t="e">
        <f>IF(#REF!=19,2,0)</f>
        <v>#REF!</v>
      </c>
      <c r="FV25" s="42" t="e">
        <f>IF(#REF!=20,1,0)</f>
        <v>#REF!</v>
      </c>
      <c r="FW25" s="42" t="e">
        <f>IF(#REF!&gt;20,0,0)</f>
        <v>#REF!</v>
      </c>
      <c r="FX25" s="42" t="e">
        <f>IF(#REF!="сх",0,0)</f>
        <v>#REF!</v>
      </c>
      <c r="FY25" s="42" t="e">
        <f t="shared" si="23"/>
        <v>#REF!</v>
      </c>
      <c r="FZ25" s="42" t="e">
        <f>IF(#REF!=1,25,0)</f>
        <v>#REF!</v>
      </c>
      <c r="GA25" s="42" t="e">
        <f>IF(#REF!=2,22,0)</f>
        <v>#REF!</v>
      </c>
      <c r="GB25" s="42" t="e">
        <f>IF(#REF!=3,20,0)</f>
        <v>#REF!</v>
      </c>
      <c r="GC25" s="42" t="e">
        <f>IF(#REF!=4,18,0)</f>
        <v>#REF!</v>
      </c>
      <c r="GD25" s="42" t="e">
        <f>IF(#REF!=5,16,0)</f>
        <v>#REF!</v>
      </c>
      <c r="GE25" s="42" t="e">
        <f>IF(#REF!=6,15,0)</f>
        <v>#REF!</v>
      </c>
      <c r="GF25" s="42" t="e">
        <f>IF(#REF!=7,14,0)</f>
        <v>#REF!</v>
      </c>
      <c r="GG25" s="42" t="e">
        <f>IF(#REF!=8,13,0)</f>
        <v>#REF!</v>
      </c>
      <c r="GH25" s="42" t="e">
        <f>IF(#REF!=9,12,0)</f>
        <v>#REF!</v>
      </c>
      <c r="GI25" s="42" t="e">
        <f>IF(#REF!=10,11,0)</f>
        <v>#REF!</v>
      </c>
      <c r="GJ25" s="42" t="e">
        <f>IF(#REF!=11,10,0)</f>
        <v>#REF!</v>
      </c>
      <c r="GK25" s="42" t="e">
        <f>IF(#REF!=12,9,0)</f>
        <v>#REF!</v>
      </c>
      <c r="GL25" s="42" t="e">
        <f>IF(#REF!=13,8,0)</f>
        <v>#REF!</v>
      </c>
      <c r="GM25" s="42" t="e">
        <f>IF(#REF!=14,7,0)</f>
        <v>#REF!</v>
      </c>
      <c r="GN25" s="42" t="e">
        <f>IF(#REF!=15,6,0)</f>
        <v>#REF!</v>
      </c>
      <c r="GO25" s="42" t="e">
        <f>IF(#REF!=16,5,0)</f>
        <v>#REF!</v>
      </c>
      <c r="GP25" s="42" t="e">
        <f>IF(#REF!=17,4,0)</f>
        <v>#REF!</v>
      </c>
      <c r="GQ25" s="42" t="e">
        <f>IF(#REF!=18,3,0)</f>
        <v>#REF!</v>
      </c>
      <c r="GR25" s="42" t="e">
        <f>IF(#REF!=19,2,0)</f>
        <v>#REF!</v>
      </c>
      <c r="GS25" s="42" t="e">
        <f>IF(#REF!=20,1,0)</f>
        <v>#REF!</v>
      </c>
      <c r="GT25" s="42" t="e">
        <f>IF(#REF!&gt;20,0,0)</f>
        <v>#REF!</v>
      </c>
      <c r="GU25" s="42" t="e">
        <f>IF(#REF!="сх",0,0)</f>
        <v>#REF!</v>
      </c>
      <c r="GV25" s="42" t="e">
        <f t="shared" si="24"/>
        <v>#REF!</v>
      </c>
      <c r="GW25" s="42" t="e">
        <f>IF(#REF!=1,100,0)</f>
        <v>#REF!</v>
      </c>
      <c r="GX25" s="42" t="e">
        <f>IF(#REF!=2,98,0)</f>
        <v>#REF!</v>
      </c>
      <c r="GY25" s="42" t="e">
        <f>IF(#REF!=3,95,0)</f>
        <v>#REF!</v>
      </c>
      <c r="GZ25" s="42" t="e">
        <f>IF(#REF!=4,93,0)</f>
        <v>#REF!</v>
      </c>
      <c r="HA25" s="42" t="e">
        <f>IF(#REF!=5,90,0)</f>
        <v>#REF!</v>
      </c>
      <c r="HB25" s="42" t="e">
        <f>IF(#REF!=6,88,0)</f>
        <v>#REF!</v>
      </c>
      <c r="HC25" s="42" t="e">
        <f>IF(#REF!=7,85,0)</f>
        <v>#REF!</v>
      </c>
      <c r="HD25" s="42" t="e">
        <f>IF(#REF!=8,83,0)</f>
        <v>#REF!</v>
      </c>
      <c r="HE25" s="42" t="e">
        <f>IF(#REF!=9,80,0)</f>
        <v>#REF!</v>
      </c>
      <c r="HF25" s="42" t="e">
        <f>IF(#REF!=10,78,0)</f>
        <v>#REF!</v>
      </c>
      <c r="HG25" s="42" t="e">
        <f>IF(#REF!=11,75,0)</f>
        <v>#REF!</v>
      </c>
      <c r="HH25" s="42" t="e">
        <f>IF(#REF!=12,73,0)</f>
        <v>#REF!</v>
      </c>
      <c r="HI25" s="42" t="e">
        <f>IF(#REF!=13,70,0)</f>
        <v>#REF!</v>
      </c>
      <c r="HJ25" s="42" t="e">
        <f>IF(#REF!=14,68,0)</f>
        <v>#REF!</v>
      </c>
      <c r="HK25" s="42" t="e">
        <f>IF(#REF!=15,65,0)</f>
        <v>#REF!</v>
      </c>
      <c r="HL25" s="42" t="e">
        <f>IF(#REF!=16,63,0)</f>
        <v>#REF!</v>
      </c>
      <c r="HM25" s="42" t="e">
        <f>IF(#REF!=17,60,0)</f>
        <v>#REF!</v>
      </c>
      <c r="HN25" s="42" t="e">
        <f>IF(#REF!=18,58,0)</f>
        <v>#REF!</v>
      </c>
      <c r="HO25" s="42" t="e">
        <f>IF(#REF!=19,55,0)</f>
        <v>#REF!</v>
      </c>
      <c r="HP25" s="42" t="e">
        <f>IF(#REF!=20,53,0)</f>
        <v>#REF!</v>
      </c>
      <c r="HQ25" s="42" t="e">
        <f>IF(#REF!&gt;20,0,0)</f>
        <v>#REF!</v>
      </c>
      <c r="HR25" s="42" t="e">
        <f>IF(#REF!="сх",0,0)</f>
        <v>#REF!</v>
      </c>
      <c r="HS25" s="42" t="e">
        <f t="shared" si="25"/>
        <v>#REF!</v>
      </c>
      <c r="HT25" s="42" t="e">
        <f>IF(#REF!=1,100,0)</f>
        <v>#REF!</v>
      </c>
      <c r="HU25" s="42" t="e">
        <f>IF(#REF!=2,98,0)</f>
        <v>#REF!</v>
      </c>
      <c r="HV25" s="42" t="e">
        <f>IF(#REF!=3,95,0)</f>
        <v>#REF!</v>
      </c>
      <c r="HW25" s="42" t="e">
        <f>IF(#REF!=4,93,0)</f>
        <v>#REF!</v>
      </c>
      <c r="HX25" s="42" t="e">
        <f>IF(#REF!=5,90,0)</f>
        <v>#REF!</v>
      </c>
      <c r="HY25" s="42" t="e">
        <f>IF(#REF!=6,88,0)</f>
        <v>#REF!</v>
      </c>
      <c r="HZ25" s="42" t="e">
        <f>IF(#REF!=7,85,0)</f>
        <v>#REF!</v>
      </c>
      <c r="IA25" s="42" t="e">
        <f>IF(#REF!=8,83,0)</f>
        <v>#REF!</v>
      </c>
      <c r="IB25" s="42" t="e">
        <f>IF(#REF!=9,80,0)</f>
        <v>#REF!</v>
      </c>
      <c r="IC25" s="42" t="e">
        <f>IF(#REF!=10,78,0)</f>
        <v>#REF!</v>
      </c>
      <c r="ID25" s="42" t="e">
        <f>IF(#REF!=11,75,0)</f>
        <v>#REF!</v>
      </c>
      <c r="IE25" s="42" t="e">
        <f>IF(#REF!=12,73,0)</f>
        <v>#REF!</v>
      </c>
      <c r="IF25" s="42" t="e">
        <f>IF(#REF!=13,70,0)</f>
        <v>#REF!</v>
      </c>
      <c r="IG25" s="42" t="e">
        <f>IF(#REF!=14,68,0)</f>
        <v>#REF!</v>
      </c>
      <c r="IH25" s="42" t="e">
        <f>IF(#REF!=15,65,0)</f>
        <v>#REF!</v>
      </c>
      <c r="II25" s="42" t="e">
        <f>IF(#REF!=16,63,0)</f>
        <v>#REF!</v>
      </c>
      <c r="IJ25" s="42" t="e">
        <f>IF(#REF!=17,60,0)</f>
        <v>#REF!</v>
      </c>
      <c r="IK25" s="42" t="e">
        <f>IF(#REF!=18,58,0)</f>
        <v>#REF!</v>
      </c>
      <c r="IL25" s="42" t="e">
        <f>IF(#REF!=19,55,0)</f>
        <v>#REF!</v>
      </c>
      <c r="IM25" s="42" t="e">
        <f>IF(#REF!=20,53,0)</f>
        <v>#REF!</v>
      </c>
      <c r="IN25" s="42" t="e">
        <f>IF(#REF!&gt;20,0,0)</f>
        <v>#REF!</v>
      </c>
      <c r="IO25" s="42" t="e">
        <f>IF(#REF!="сх",0,0)</f>
        <v>#REF!</v>
      </c>
      <c r="IP25" s="42" t="e">
        <f t="shared" si="26"/>
        <v>#REF!</v>
      </c>
      <c r="IQ25" s="40"/>
      <c r="IR25" s="40"/>
      <c r="IS25" s="40"/>
      <c r="IT25" s="40"/>
      <c r="IU25" s="40"/>
      <c r="IV25" s="40"/>
    </row>
    <row r="26" spans="1:256" s="3" customFormat="1" ht="34.5">
      <c r="A26" s="74"/>
      <c r="B26" s="81"/>
      <c r="C26" s="83"/>
      <c r="D26" s="67" t="s">
        <v>57</v>
      </c>
      <c r="E26" s="68">
        <v>65</v>
      </c>
      <c r="F26" s="69">
        <v>798</v>
      </c>
      <c r="G26" s="49">
        <v>11</v>
      </c>
      <c r="H26" s="50">
        <v>30</v>
      </c>
      <c r="I26" s="49">
        <v>13</v>
      </c>
      <c r="J26" s="55">
        <v>28</v>
      </c>
      <c r="K26" s="74"/>
      <c r="L26" s="39" t="e">
        <f>#REF!+#REF!</f>
        <v>#REF!</v>
      </c>
      <c r="M26" s="40"/>
      <c r="N26" s="41"/>
      <c r="O26" s="40" t="e">
        <f>IF(#REF!=1,25,0)</f>
        <v>#REF!</v>
      </c>
      <c r="P26" s="40" t="e">
        <f>IF(#REF!=2,22,0)</f>
        <v>#REF!</v>
      </c>
      <c r="Q26" s="40" t="e">
        <f>IF(#REF!=3,20,0)</f>
        <v>#REF!</v>
      </c>
      <c r="R26" s="40" t="e">
        <f>IF(#REF!=4,18,0)</f>
        <v>#REF!</v>
      </c>
      <c r="S26" s="40" t="e">
        <f>IF(#REF!=5,16,0)</f>
        <v>#REF!</v>
      </c>
      <c r="T26" s="40" t="e">
        <f>IF(#REF!=6,15,0)</f>
        <v>#REF!</v>
      </c>
      <c r="U26" s="40" t="e">
        <f>IF(#REF!=7,14,0)</f>
        <v>#REF!</v>
      </c>
      <c r="V26" s="40" t="e">
        <f>IF(#REF!=8,13,0)</f>
        <v>#REF!</v>
      </c>
      <c r="W26" s="40" t="e">
        <f>IF(#REF!=9,12,0)</f>
        <v>#REF!</v>
      </c>
      <c r="X26" s="40" t="e">
        <f>IF(#REF!=10,11,0)</f>
        <v>#REF!</v>
      </c>
      <c r="Y26" s="40" t="e">
        <f>IF(#REF!=11,10,0)</f>
        <v>#REF!</v>
      </c>
      <c r="Z26" s="40" t="e">
        <f>IF(#REF!=12,9,0)</f>
        <v>#REF!</v>
      </c>
      <c r="AA26" s="40" t="e">
        <f>IF(#REF!=13,8,0)</f>
        <v>#REF!</v>
      </c>
      <c r="AB26" s="40" t="e">
        <f>IF(#REF!=14,7,0)</f>
        <v>#REF!</v>
      </c>
      <c r="AC26" s="40" t="e">
        <f>IF(#REF!=15,6,0)</f>
        <v>#REF!</v>
      </c>
      <c r="AD26" s="40" t="e">
        <f>IF(#REF!=16,5,0)</f>
        <v>#REF!</v>
      </c>
      <c r="AE26" s="40" t="e">
        <f>IF(#REF!=17,4,0)</f>
        <v>#REF!</v>
      </c>
      <c r="AF26" s="40" t="e">
        <f>IF(#REF!=18,3,0)</f>
        <v>#REF!</v>
      </c>
      <c r="AG26" s="40" t="e">
        <f>IF(#REF!=19,2,0)</f>
        <v>#REF!</v>
      </c>
      <c r="AH26" s="40" t="e">
        <f>IF(#REF!=20,1,0)</f>
        <v>#REF!</v>
      </c>
      <c r="AI26" s="40" t="e">
        <f>IF(#REF!&gt;20,0,0)</f>
        <v>#REF!</v>
      </c>
      <c r="AJ26" s="40" t="e">
        <f>IF(#REF!="сх",0,0)</f>
        <v>#REF!</v>
      </c>
      <c r="AK26" s="40" t="e">
        <f t="shared" si="18"/>
        <v>#REF!</v>
      </c>
      <c r="AL26" s="40" t="e">
        <f>IF(#REF!=1,25,0)</f>
        <v>#REF!</v>
      </c>
      <c r="AM26" s="40" t="e">
        <f>IF(#REF!=2,22,0)</f>
        <v>#REF!</v>
      </c>
      <c r="AN26" s="40" t="e">
        <f>IF(#REF!=3,20,0)</f>
        <v>#REF!</v>
      </c>
      <c r="AO26" s="40" t="e">
        <f>IF(#REF!=4,18,0)</f>
        <v>#REF!</v>
      </c>
      <c r="AP26" s="40" t="e">
        <f>IF(#REF!=5,16,0)</f>
        <v>#REF!</v>
      </c>
      <c r="AQ26" s="40" t="e">
        <f>IF(#REF!=6,15,0)</f>
        <v>#REF!</v>
      </c>
      <c r="AR26" s="40" t="e">
        <f>IF(#REF!=7,14,0)</f>
        <v>#REF!</v>
      </c>
      <c r="AS26" s="40" t="e">
        <f>IF(#REF!=8,13,0)</f>
        <v>#REF!</v>
      </c>
      <c r="AT26" s="40" t="e">
        <f>IF(#REF!=9,12,0)</f>
        <v>#REF!</v>
      </c>
      <c r="AU26" s="40" t="e">
        <f>IF(#REF!=10,11,0)</f>
        <v>#REF!</v>
      </c>
      <c r="AV26" s="40" t="e">
        <f>IF(#REF!=11,10,0)</f>
        <v>#REF!</v>
      </c>
      <c r="AW26" s="40" t="e">
        <f>IF(#REF!=12,9,0)</f>
        <v>#REF!</v>
      </c>
      <c r="AX26" s="40" t="e">
        <f>IF(#REF!=13,8,0)</f>
        <v>#REF!</v>
      </c>
      <c r="AY26" s="40" t="e">
        <f>IF(#REF!=14,7,0)</f>
        <v>#REF!</v>
      </c>
      <c r="AZ26" s="40" t="e">
        <f>IF(#REF!=15,6,0)</f>
        <v>#REF!</v>
      </c>
      <c r="BA26" s="40" t="e">
        <f>IF(#REF!=16,5,0)</f>
        <v>#REF!</v>
      </c>
      <c r="BB26" s="40" t="e">
        <f>IF(#REF!=17,4,0)</f>
        <v>#REF!</v>
      </c>
      <c r="BC26" s="40" t="e">
        <f>IF(#REF!=18,3,0)</f>
        <v>#REF!</v>
      </c>
      <c r="BD26" s="40" t="e">
        <f>IF(#REF!=19,2,0)</f>
        <v>#REF!</v>
      </c>
      <c r="BE26" s="40" t="e">
        <f>IF(#REF!=20,1,0)</f>
        <v>#REF!</v>
      </c>
      <c r="BF26" s="40" t="e">
        <f>IF(#REF!&gt;20,0,0)</f>
        <v>#REF!</v>
      </c>
      <c r="BG26" s="40" t="e">
        <f>IF(#REF!="сх",0,0)</f>
        <v>#REF!</v>
      </c>
      <c r="BH26" s="40" t="e">
        <f t="shared" si="19"/>
        <v>#REF!</v>
      </c>
      <c r="BI26" s="40" t="e">
        <f>IF(#REF!=1,45,0)</f>
        <v>#REF!</v>
      </c>
      <c r="BJ26" s="40" t="e">
        <f>IF(#REF!=2,42,0)</f>
        <v>#REF!</v>
      </c>
      <c r="BK26" s="40" t="e">
        <f>IF(#REF!=3,40,0)</f>
        <v>#REF!</v>
      </c>
      <c r="BL26" s="40" t="e">
        <f>IF(#REF!=4,38,0)</f>
        <v>#REF!</v>
      </c>
      <c r="BM26" s="40" t="e">
        <f>IF(#REF!=5,36,0)</f>
        <v>#REF!</v>
      </c>
      <c r="BN26" s="40" t="e">
        <f>IF(#REF!=6,35,0)</f>
        <v>#REF!</v>
      </c>
      <c r="BO26" s="40" t="e">
        <f>IF(#REF!=7,34,0)</f>
        <v>#REF!</v>
      </c>
      <c r="BP26" s="40" t="e">
        <f>IF(#REF!=8,33,0)</f>
        <v>#REF!</v>
      </c>
      <c r="BQ26" s="40" t="e">
        <f>IF(#REF!=9,32,0)</f>
        <v>#REF!</v>
      </c>
      <c r="BR26" s="40" t="e">
        <f>IF(#REF!=10,31,0)</f>
        <v>#REF!</v>
      </c>
      <c r="BS26" s="40" t="e">
        <f>IF(#REF!=11,30,0)</f>
        <v>#REF!</v>
      </c>
      <c r="BT26" s="40" t="e">
        <f>IF(#REF!=12,29,0)</f>
        <v>#REF!</v>
      </c>
      <c r="BU26" s="40" t="e">
        <f>IF(#REF!=13,28,0)</f>
        <v>#REF!</v>
      </c>
      <c r="BV26" s="40" t="e">
        <f>IF(#REF!=14,27,0)</f>
        <v>#REF!</v>
      </c>
      <c r="BW26" s="40" t="e">
        <f>IF(#REF!=15,26,0)</f>
        <v>#REF!</v>
      </c>
      <c r="BX26" s="40" t="e">
        <f>IF(#REF!=16,25,0)</f>
        <v>#REF!</v>
      </c>
      <c r="BY26" s="40" t="e">
        <f>IF(#REF!=17,24,0)</f>
        <v>#REF!</v>
      </c>
      <c r="BZ26" s="40" t="e">
        <f>IF(#REF!=18,23,0)</f>
        <v>#REF!</v>
      </c>
      <c r="CA26" s="40" t="e">
        <f>IF(#REF!=19,22,0)</f>
        <v>#REF!</v>
      </c>
      <c r="CB26" s="40" t="e">
        <f>IF(#REF!=20,21,0)</f>
        <v>#REF!</v>
      </c>
      <c r="CC26" s="40" t="e">
        <f>IF(#REF!=21,20,0)</f>
        <v>#REF!</v>
      </c>
      <c r="CD26" s="40" t="e">
        <f>IF(#REF!=22,19,0)</f>
        <v>#REF!</v>
      </c>
      <c r="CE26" s="40" t="e">
        <f>IF(#REF!=23,18,0)</f>
        <v>#REF!</v>
      </c>
      <c r="CF26" s="40" t="e">
        <f>IF(#REF!=24,17,0)</f>
        <v>#REF!</v>
      </c>
      <c r="CG26" s="40" t="e">
        <f>IF(#REF!=25,16,0)</f>
        <v>#REF!</v>
      </c>
      <c r="CH26" s="40" t="e">
        <f>IF(#REF!=26,15,0)</f>
        <v>#REF!</v>
      </c>
      <c r="CI26" s="40" t="e">
        <f>IF(#REF!=27,14,0)</f>
        <v>#REF!</v>
      </c>
      <c r="CJ26" s="40" t="e">
        <f>IF(#REF!=28,13,0)</f>
        <v>#REF!</v>
      </c>
      <c r="CK26" s="40" t="e">
        <f>IF(#REF!=29,12,0)</f>
        <v>#REF!</v>
      </c>
      <c r="CL26" s="40" t="e">
        <f>IF(#REF!=30,11,0)</f>
        <v>#REF!</v>
      </c>
      <c r="CM26" s="40" t="e">
        <f>IF(#REF!=31,10,0)</f>
        <v>#REF!</v>
      </c>
      <c r="CN26" s="40" t="e">
        <f>IF(#REF!=32,9,0)</f>
        <v>#REF!</v>
      </c>
      <c r="CO26" s="40" t="e">
        <f>IF(#REF!=33,8,0)</f>
        <v>#REF!</v>
      </c>
      <c r="CP26" s="40" t="e">
        <f>IF(#REF!=34,7,0)</f>
        <v>#REF!</v>
      </c>
      <c r="CQ26" s="40" t="e">
        <f>IF(#REF!=35,6,0)</f>
        <v>#REF!</v>
      </c>
      <c r="CR26" s="40" t="e">
        <f>IF(#REF!=36,5,0)</f>
        <v>#REF!</v>
      </c>
      <c r="CS26" s="40" t="e">
        <f>IF(#REF!=37,4,0)</f>
        <v>#REF!</v>
      </c>
      <c r="CT26" s="40" t="e">
        <f>IF(#REF!=38,3,0)</f>
        <v>#REF!</v>
      </c>
      <c r="CU26" s="40" t="e">
        <f>IF(#REF!=39,2,0)</f>
        <v>#REF!</v>
      </c>
      <c r="CV26" s="40" t="e">
        <f>IF(#REF!=40,1,0)</f>
        <v>#REF!</v>
      </c>
      <c r="CW26" s="40" t="e">
        <f>IF(#REF!&gt;20,0,0)</f>
        <v>#REF!</v>
      </c>
      <c r="CX26" s="40" t="e">
        <f>IF(#REF!="сх",0,0)</f>
        <v>#REF!</v>
      </c>
      <c r="CY26" s="40" t="e">
        <f t="shared" si="20"/>
        <v>#REF!</v>
      </c>
      <c r="CZ26" s="40" t="e">
        <f>IF(#REF!=1,45,0)</f>
        <v>#REF!</v>
      </c>
      <c r="DA26" s="40" t="e">
        <f>IF(#REF!=2,42,0)</f>
        <v>#REF!</v>
      </c>
      <c r="DB26" s="40" t="e">
        <f>IF(#REF!=3,40,0)</f>
        <v>#REF!</v>
      </c>
      <c r="DC26" s="40" t="e">
        <f>IF(#REF!=4,38,0)</f>
        <v>#REF!</v>
      </c>
      <c r="DD26" s="40" t="e">
        <f>IF(#REF!=5,36,0)</f>
        <v>#REF!</v>
      </c>
      <c r="DE26" s="40" t="e">
        <f>IF(#REF!=6,35,0)</f>
        <v>#REF!</v>
      </c>
      <c r="DF26" s="40" t="e">
        <f>IF(#REF!=7,34,0)</f>
        <v>#REF!</v>
      </c>
      <c r="DG26" s="40" t="e">
        <f>IF(#REF!=8,33,0)</f>
        <v>#REF!</v>
      </c>
      <c r="DH26" s="40" t="e">
        <f>IF(#REF!=9,32,0)</f>
        <v>#REF!</v>
      </c>
      <c r="DI26" s="40" t="e">
        <f>IF(#REF!=10,31,0)</f>
        <v>#REF!</v>
      </c>
      <c r="DJ26" s="40" t="e">
        <f>IF(#REF!=11,30,0)</f>
        <v>#REF!</v>
      </c>
      <c r="DK26" s="40" t="e">
        <f>IF(#REF!=12,29,0)</f>
        <v>#REF!</v>
      </c>
      <c r="DL26" s="40" t="e">
        <f>IF(#REF!=13,28,0)</f>
        <v>#REF!</v>
      </c>
      <c r="DM26" s="40" t="e">
        <f>IF(#REF!=14,27,0)</f>
        <v>#REF!</v>
      </c>
      <c r="DN26" s="40" t="e">
        <f>IF(#REF!=15,26,0)</f>
        <v>#REF!</v>
      </c>
      <c r="DO26" s="40" t="e">
        <f>IF(#REF!=16,25,0)</f>
        <v>#REF!</v>
      </c>
      <c r="DP26" s="40" t="e">
        <f>IF(#REF!=17,24,0)</f>
        <v>#REF!</v>
      </c>
      <c r="DQ26" s="40" t="e">
        <f>IF(#REF!=18,23,0)</f>
        <v>#REF!</v>
      </c>
      <c r="DR26" s="40" t="e">
        <f>IF(#REF!=19,22,0)</f>
        <v>#REF!</v>
      </c>
      <c r="DS26" s="40" t="e">
        <f>IF(#REF!=20,21,0)</f>
        <v>#REF!</v>
      </c>
      <c r="DT26" s="40" t="e">
        <f>IF(#REF!=21,20,0)</f>
        <v>#REF!</v>
      </c>
      <c r="DU26" s="40" t="e">
        <f>IF(#REF!=22,19,0)</f>
        <v>#REF!</v>
      </c>
      <c r="DV26" s="40" t="e">
        <f>IF(#REF!=23,18,0)</f>
        <v>#REF!</v>
      </c>
      <c r="DW26" s="40" t="e">
        <f>IF(#REF!=24,17,0)</f>
        <v>#REF!</v>
      </c>
      <c r="DX26" s="40" t="e">
        <f>IF(#REF!=25,16,0)</f>
        <v>#REF!</v>
      </c>
      <c r="DY26" s="40" t="e">
        <f>IF(#REF!=26,15,0)</f>
        <v>#REF!</v>
      </c>
      <c r="DZ26" s="40" t="e">
        <f>IF(#REF!=27,14,0)</f>
        <v>#REF!</v>
      </c>
      <c r="EA26" s="40" t="e">
        <f>IF(#REF!=28,13,0)</f>
        <v>#REF!</v>
      </c>
      <c r="EB26" s="40" t="e">
        <f>IF(#REF!=29,12,0)</f>
        <v>#REF!</v>
      </c>
      <c r="EC26" s="40" t="e">
        <f>IF(#REF!=30,11,0)</f>
        <v>#REF!</v>
      </c>
      <c r="ED26" s="40" t="e">
        <f>IF(#REF!=31,10,0)</f>
        <v>#REF!</v>
      </c>
      <c r="EE26" s="40" t="e">
        <f>IF(#REF!=32,9,0)</f>
        <v>#REF!</v>
      </c>
      <c r="EF26" s="40" t="e">
        <f>IF(#REF!=33,8,0)</f>
        <v>#REF!</v>
      </c>
      <c r="EG26" s="40" t="e">
        <f>IF(#REF!=34,7,0)</f>
        <v>#REF!</v>
      </c>
      <c r="EH26" s="40" t="e">
        <f>IF(#REF!=35,6,0)</f>
        <v>#REF!</v>
      </c>
      <c r="EI26" s="40" t="e">
        <f>IF(#REF!=36,5,0)</f>
        <v>#REF!</v>
      </c>
      <c r="EJ26" s="40" t="e">
        <f>IF(#REF!=37,4,0)</f>
        <v>#REF!</v>
      </c>
      <c r="EK26" s="40" t="e">
        <f>IF(#REF!=38,3,0)</f>
        <v>#REF!</v>
      </c>
      <c r="EL26" s="40" t="e">
        <f>IF(#REF!=39,2,0)</f>
        <v>#REF!</v>
      </c>
      <c r="EM26" s="40" t="e">
        <f>IF(#REF!=40,1,0)</f>
        <v>#REF!</v>
      </c>
      <c r="EN26" s="40" t="e">
        <f>IF(#REF!&gt;20,0,0)</f>
        <v>#REF!</v>
      </c>
      <c r="EO26" s="40" t="e">
        <f>IF(#REF!="сх",0,0)</f>
        <v>#REF!</v>
      </c>
      <c r="EP26" s="40" t="e">
        <f t="shared" si="21"/>
        <v>#REF!</v>
      </c>
      <c r="EQ26" s="40"/>
      <c r="ER26" s="40" t="e">
        <f>IF(#REF!="сх","ноль",IF(#REF!&gt;0,#REF!,"Ноль"))</f>
        <v>#REF!</v>
      </c>
      <c r="ES26" s="40" t="e">
        <f>IF(#REF!="сх","ноль",IF(#REF!&gt;0,#REF!,"Ноль"))</f>
        <v>#REF!</v>
      </c>
      <c r="ET26" s="40"/>
      <c r="EU26" s="40" t="e">
        <f t="shared" si="22"/>
        <v>#REF!</v>
      </c>
      <c r="EV26" s="40" t="e">
        <f>IF(K26=#REF!,IF(#REF!&lt;#REF!,#REF!,EZ26),#REF!)</f>
        <v>#REF!</v>
      </c>
      <c r="EW26" s="40" t="e">
        <f>IF(K26=#REF!,IF(#REF!&lt;#REF!,0,1))</f>
        <v>#REF!</v>
      </c>
      <c r="EX26" s="40" t="e">
        <f>IF(AND(EU26&gt;=21,EU26&lt;&gt;0),EU26,IF(K26&lt;#REF!,"СТОП",EV26+EW26))</f>
        <v>#REF!</v>
      </c>
      <c r="EY26" s="40"/>
      <c r="EZ26" s="40">
        <v>15</v>
      </c>
      <c r="FA26" s="40">
        <v>16</v>
      </c>
      <c r="FB26" s="40"/>
      <c r="FC26" s="42" t="e">
        <f>IF(#REF!=1,25,0)</f>
        <v>#REF!</v>
      </c>
      <c r="FD26" s="42" t="e">
        <f>IF(#REF!=2,22,0)</f>
        <v>#REF!</v>
      </c>
      <c r="FE26" s="42" t="e">
        <f>IF(#REF!=3,20,0)</f>
        <v>#REF!</v>
      </c>
      <c r="FF26" s="42" t="e">
        <f>IF(#REF!=4,18,0)</f>
        <v>#REF!</v>
      </c>
      <c r="FG26" s="42" t="e">
        <f>IF(#REF!=5,16,0)</f>
        <v>#REF!</v>
      </c>
      <c r="FH26" s="42" t="e">
        <f>IF(#REF!=6,15,0)</f>
        <v>#REF!</v>
      </c>
      <c r="FI26" s="42" t="e">
        <f>IF(#REF!=7,14,0)</f>
        <v>#REF!</v>
      </c>
      <c r="FJ26" s="42" t="e">
        <f>IF(#REF!=8,13,0)</f>
        <v>#REF!</v>
      </c>
      <c r="FK26" s="42" t="e">
        <f>IF(#REF!=9,12,0)</f>
        <v>#REF!</v>
      </c>
      <c r="FL26" s="42" t="e">
        <f>IF(#REF!=10,11,0)</f>
        <v>#REF!</v>
      </c>
      <c r="FM26" s="42" t="e">
        <f>IF(#REF!=11,10,0)</f>
        <v>#REF!</v>
      </c>
      <c r="FN26" s="42" t="e">
        <f>IF(#REF!=12,9,0)</f>
        <v>#REF!</v>
      </c>
      <c r="FO26" s="42" t="e">
        <f>IF(#REF!=13,8,0)</f>
        <v>#REF!</v>
      </c>
      <c r="FP26" s="42" t="e">
        <f>IF(#REF!=14,7,0)</f>
        <v>#REF!</v>
      </c>
      <c r="FQ26" s="42" t="e">
        <f>IF(#REF!=15,6,0)</f>
        <v>#REF!</v>
      </c>
      <c r="FR26" s="42" t="e">
        <f>IF(#REF!=16,5,0)</f>
        <v>#REF!</v>
      </c>
      <c r="FS26" s="42" t="e">
        <f>IF(#REF!=17,4,0)</f>
        <v>#REF!</v>
      </c>
      <c r="FT26" s="42" t="e">
        <f>IF(#REF!=18,3,0)</f>
        <v>#REF!</v>
      </c>
      <c r="FU26" s="42" t="e">
        <f>IF(#REF!=19,2,0)</f>
        <v>#REF!</v>
      </c>
      <c r="FV26" s="42" t="e">
        <f>IF(#REF!=20,1,0)</f>
        <v>#REF!</v>
      </c>
      <c r="FW26" s="42" t="e">
        <f>IF(#REF!&gt;20,0,0)</f>
        <v>#REF!</v>
      </c>
      <c r="FX26" s="42" t="e">
        <f>IF(#REF!="сх",0,0)</f>
        <v>#REF!</v>
      </c>
      <c r="FY26" s="42" t="e">
        <f t="shared" si="23"/>
        <v>#REF!</v>
      </c>
      <c r="FZ26" s="42" t="e">
        <f>IF(#REF!=1,25,0)</f>
        <v>#REF!</v>
      </c>
      <c r="GA26" s="42" t="e">
        <f>IF(#REF!=2,22,0)</f>
        <v>#REF!</v>
      </c>
      <c r="GB26" s="42" t="e">
        <f>IF(#REF!=3,20,0)</f>
        <v>#REF!</v>
      </c>
      <c r="GC26" s="42" t="e">
        <f>IF(#REF!=4,18,0)</f>
        <v>#REF!</v>
      </c>
      <c r="GD26" s="42" t="e">
        <f>IF(#REF!=5,16,0)</f>
        <v>#REF!</v>
      </c>
      <c r="GE26" s="42" t="e">
        <f>IF(#REF!=6,15,0)</f>
        <v>#REF!</v>
      </c>
      <c r="GF26" s="42" t="e">
        <f>IF(#REF!=7,14,0)</f>
        <v>#REF!</v>
      </c>
      <c r="GG26" s="42" t="e">
        <f>IF(#REF!=8,13,0)</f>
        <v>#REF!</v>
      </c>
      <c r="GH26" s="42" t="e">
        <f>IF(#REF!=9,12,0)</f>
        <v>#REF!</v>
      </c>
      <c r="GI26" s="42" t="e">
        <f>IF(#REF!=10,11,0)</f>
        <v>#REF!</v>
      </c>
      <c r="GJ26" s="42" t="e">
        <f>IF(#REF!=11,10,0)</f>
        <v>#REF!</v>
      </c>
      <c r="GK26" s="42" t="e">
        <f>IF(#REF!=12,9,0)</f>
        <v>#REF!</v>
      </c>
      <c r="GL26" s="42" t="e">
        <f>IF(#REF!=13,8,0)</f>
        <v>#REF!</v>
      </c>
      <c r="GM26" s="42" t="e">
        <f>IF(#REF!=14,7,0)</f>
        <v>#REF!</v>
      </c>
      <c r="GN26" s="42" t="e">
        <f>IF(#REF!=15,6,0)</f>
        <v>#REF!</v>
      </c>
      <c r="GO26" s="42" t="e">
        <f>IF(#REF!=16,5,0)</f>
        <v>#REF!</v>
      </c>
      <c r="GP26" s="42" t="e">
        <f>IF(#REF!=17,4,0)</f>
        <v>#REF!</v>
      </c>
      <c r="GQ26" s="42" t="e">
        <f>IF(#REF!=18,3,0)</f>
        <v>#REF!</v>
      </c>
      <c r="GR26" s="42" t="e">
        <f>IF(#REF!=19,2,0)</f>
        <v>#REF!</v>
      </c>
      <c r="GS26" s="42" t="e">
        <f>IF(#REF!=20,1,0)</f>
        <v>#REF!</v>
      </c>
      <c r="GT26" s="42" t="e">
        <f>IF(#REF!&gt;20,0,0)</f>
        <v>#REF!</v>
      </c>
      <c r="GU26" s="42" t="e">
        <f>IF(#REF!="сх",0,0)</f>
        <v>#REF!</v>
      </c>
      <c r="GV26" s="42" t="e">
        <f t="shared" si="24"/>
        <v>#REF!</v>
      </c>
      <c r="GW26" s="42" t="e">
        <f>IF(#REF!=1,100,0)</f>
        <v>#REF!</v>
      </c>
      <c r="GX26" s="42" t="e">
        <f>IF(#REF!=2,98,0)</f>
        <v>#REF!</v>
      </c>
      <c r="GY26" s="42" t="e">
        <f>IF(#REF!=3,95,0)</f>
        <v>#REF!</v>
      </c>
      <c r="GZ26" s="42" t="e">
        <f>IF(#REF!=4,93,0)</f>
        <v>#REF!</v>
      </c>
      <c r="HA26" s="42" t="e">
        <f>IF(#REF!=5,90,0)</f>
        <v>#REF!</v>
      </c>
      <c r="HB26" s="42" t="e">
        <f>IF(#REF!=6,88,0)</f>
        <v>#REF!</v>
      </c>
      <c r="HC26" s="42" t="e">
        <f>IF(#REF!=7,85,0)</f>
        <v>#REF!</v>
      </c>
      <c r="HD26" s="42" t="e">
        <f>IF(#REF!=8,83,0)</f>
        <v>#REF!</v>
      </c>
      <c r="HE26" s="42" t="e">
        <f>IF(#REF!=9,80,0)</f>
        <v>#REF!</v>
      </c>
      <c r="HF26" s="42" t="e">
        <f>IF(#REF!=10,78,0)</f>
        <v>#REF!</v>
      </c>
      <c r="HG26" s="42" t="e">
        <f>IF(#REF!=11,75,0)</f>
        <v>#REF!</v>
      </c>
      <c r="HH26" s="42" t="e">
        <f>IF(#REF!=12,73,0)</f>
        <v>#REF!</v>
      </c>
      <c r="HI26" s="42" t="e">
        <f>IF(#REF!=13,70,0)</f>
        <v>#REF!</v>
      </c>
      <c r="HJ26" s="42" t="e">
        <f>IF(#REF!=14,68,0)</f>
        <v>#REF!</v>
      </c>
      <c r="HK26" s="42" t="e">
        <f>IF(#REF!=15,65,0)</f>
        <v>#REF!</v>
      </c>
      <c r="HL26" s="42" t="e">
        <f>IF(#REF!=16,63,0)</f>
        <v>#REF!</v>
      </c>
      <c r="HM26" s="42" t="e">
        <f>IF(#REF!=17,60,0)</f>
        <v>#REF!</v>
      </c>
      <c r="HN26" s="42" t="e">
        <f>IF(#REF!=18,58,0)</f>
        <v>#REF!</v>
      </c>
      <c r="HO26" s="42" t="e">
        <f>IF(#REF!=19,55,0)</f>
        <v>#REF!</v>
      </c>
      <c r="HP26" s="42" t="e">
        <f>IF(#REF!=20,53,0)</f>
        <v>#REF!</v>
      </c>
      <c r="HQ26" s="42" t="e">
        <f>IF(#REF!&gt;20,0,0)</f>
        <v>#REF!</v>
      </c>
      <c r="HR26" s="42" t="e">
        <f>IF(#REF!="сх",0,0)</f>
        <v>#REF!</v>
      </c>
      <c r="HS26" s="42" t="e">
        <f t="shared" si="25"/>
        <v>#REF!</v>
      </c>
      <c r="HT26" s="42" t="e">
        <f>IF(#REF!=1,100,0)</f>
        <v>#REF!</v>
      </c>
      <c r="HU26" s="42" t="e">
        <f>IF(#REF!=2,98,0)</f>
        <v>#REF!</v>
      </c>
      <c r="HV26" s="42" t="e">
        <f>IF(#REF!=3,95,0)</f>
        <v>#REF!</v>
      </c>
      <c r="HW26" s="42" t="e">
        <f>IF(#REF!=4,93,0)</f>
        <v>#REF!</v>
      </c>
      <c r="HX26" s="42" t="e">
        <f>IF(#REF!=5,90,0)</f>
        <v>#REF!</v>
      </c>
      <c r="HY26" s="42" t="e">
        <f>IF(#REF!=6,88,0)</f>
        <v>#REF!</v>
      </c>
      <c r="HZ26" s="42" t="e">
        <f>IF(#REF!=7,85,0)</f>
        <v>#REF!</v>
      </c>
      <c r="IA26" s="42" t="e">
        <f>IF(#REF!=8,83,0)</f>
        <v>#REF!</v>
      </c>
      <c r="IB26" s="42" t="e">
        <f>IF(#REF!=9,80,0)</f>
        <v>#REF!</v>
      </c>
      <c r="IC26" s="42" t="e">
        <f>IF(#REF!=10,78,0)</f>
        <v>#REF!</v>
      </c>
      <c r="ID26" s="42" t="e">
        <f>IF(#REF!=11,75,0)</f>
        <v>#REF!</v>
      </c>
      <c r="IE26" s="42" t="e">
        <f>IF(#REF!=12,73,0)</f>
        <v>#REF!</v>
      </c>
      <c r="IF26" s="42" t="e">
        <f>IF(#REF!=13,70,0)</f>
        <v>#REF!</v>
      </c>
      <c r="IG26" s="42" t="e">
        <f>IF(#REF!=14,68,0)</f>
        <v>#REF!</v>
      </c>
      <c r="IH26" s="42" t="e">
        <f>IF(#REF!=15,65,0)</f>
        <v>#REF!</v>
      </c>
      <c r="II26" s="42" t="e">
        <f>IF(#REF!=16,63,0)</f>
        <v>#REF!</v>
      </c>
      <c r="IJ26" s="42" t="e">
        <f>IF(#REF!=17,60,0)</f>
        <v>#REF!</v>
      </c>
      <c r="IK26" s="42" t="e">
        <f>IF(#REF!=18,58,0)</f>
        <v>#REF!</v>
      </c>
      <c r="IL26" s="42" t="e">
        <f>IF(#REF!=19,55,0)</f>
        <v>#REF!</v>
      </c>
      <c r="IM26" s="42" t="e">
        <f>IF(#REF!=20,53,0)</f>
        <v>#REF!</v>
      </c>
      <c r="IN26" s="42" t="e">
        <f>IF(#REF!&gt;20,0,0)</f>
        <v>#REF!</v>
      </c>
      <c r="IO26" s="42" t="e">
        <f>IF(#REF!="сх",0,0)</f>
        <v>#REF!</v>
      </c>
      <c r="IP26" s="42" t="e">
        <f t="shared" si="26"/>
        <v>#REF!</v>
      </c>
      <c r="IQ26" s="40"/>
      <c r="IR26" s="40"/>
      <c r="IS26" s="40"/>
      <c r="IT26" s="40"/>
      <c r="IU26" s="40"/>
      <c r="IV26" s="40"/>
    </row>
    <row r="27" spans="1:256" s="3" customFormat="1" ht="34.5">
      <c r="A27" s="74"/>
      <c r="B27" s="81"/>
      <c r="C27" s="83"/>
      <c r="D27" s="67" t="s">
        <v>58</v>
      </c>
      <c r="E27" s="68">
        <v>65</v>
      </c>
      <c r="F27" s="69">
        <v>22</v>
      </c>
      <c r="G27" s="63">
        <v>30</v>
      </c>
      <c r="H27" s="56">
        <v>11</v>
      </c>
      <c r="I27" s="63">
        <v>30</v>
      </c>
      <c r="J27" s="55">
        <v>11</v>
      </c>
      <c r="K27" s="74"/>
      <c r="L27" s="39"/>
      <c r="M27" s="40"/>
      <c r="N27" s="41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0"/>
      <c r="IR27" s="40"/>
      <c r="IS27" s="40"/>
      <c r="IT27" s="40"/>
      <c r="IU27" s="40"/>
      <c r="IV27" s="40"/>
    </row>
    <row r="28" spans="1:256" s="3" customFormat="1" ht="34.5">
      <c r="A28" s="74"/>
      <c r="B28" s="81"/>
      <c r="C28" s="83"/>
      <c r="D28" s="67" t="s">
        <v>59</v>
      </c>
      <c r="E28" s="68">
        <v>85</v>
      </c>
      <c r="F28" s="69">
        <v>44</v>
      </c>
      <c r="G28" s="63">
        <v>19</v>
      </c>
      <c r="H28" s="56">
        <v>22</v>
      </c>
      <c r="I28" s="63">
        <v>17</v>
      </c>
      <c r="J28" s="55">
        <v>24</v>
      </c>
      <c r="K28" s="74"/>
      <c r="L28" s="39"/>
      <c r="M28" s="40"/>
      <c r="N28" s="41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0"/>
      <c r="IR28" s="40"/>
      <c r="IS28" s="40"/>
      <c r="IT28" s="40"/>
      <c r="IU28" s="40"/>
      <c r="IV28" s="40"/>
    </row>
    <row r="29" spans="1:256" s="3" customFormat="1" ht="34.5">
      <c r="A29" s="74"/>
      <c r="B29" s="81"/>
      <c r="C29" s="83"/>
      <c r="D29" s="67" t="s">
        <v>60</v>
      </c>
      <c r="E29" s="68">
        <v>85</v>
      </c>
      <c r="F29" s="69">
        <v>720</v>
      </c>
      <c r="G29" s="49">
        <v>10</v>
      </c>
      <c r="H29" s="50">
        <v>31</v>
      </c>
      <c r="I29" s="49">
        <v>13</v>
      </c>
      <c r="J29" s="51">
        <v>28</v>
      </c>
      <c r="K29" s="74"/>
      <c r="L29" s="39"/>
      <c r="M29" s="40"/>
      <c r="N29" s="41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0"/>
      <c r="IR29" s="40"/>
      <c r="IS29" s="40"/>
      <c r="IT29" s="40"/>
      <c r="IU29" s="40"/>
      <c r="IV29" s="40"/>
    </row>
    <row r="30" spans="1:256" s="3" customFormat="1" ht="34.5">
      <c r="A30" s="74"/>
      <c r="B30" s="81"/>
      <c r="C30" s="83"/>
      <c r="D30" s="67" t="s">
        <v>61</v>
      </c>
      <c r="E30" s="68">
        <v>85</v>
      </c>
      <c r="F30" s="69">
        <v>797</v>
      </c>
      <c r="G30" s="63">
        <v>21</v>
      </c>
      <c r="H30" s="56">
        <v>20</v>
      </c>
      <c r="I30" s="63">
        <v>20</v>
      </c>
      <c r="J30" s="55">
        <v>21</v>
      </c>
      <c r="K30" s="74"/>
      <c r="L30" s="39"/>
      <c r="M30" s="40"/>
      <c r="N30" s="41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0"/>
      <c r="IR30" s="40"/>
      <c r="IS30" s="40"/>
      <c r="IT30" s="40"/>
      <c r="IU30" s="40"/>
      <c r="IV30" s="40"/>
    </row>
    <row r="31" spans="1:256" s="3" customFormat="1" ht="34.5">
      <c r="A31" s="74"/>
      <c r="B31" s="81"/>
      <c r="C31" s="83"/>
      <c r="D31" s="67" t="s">
        <v>62</v>
      </c>
      <c r="E31" s="68" t="s">
        <v>43</v>
      </c>
      <c r="F31" s="69">
        <v>28</v>
      </c>
      <c r="G31" s="49">
        <v>6</v>
      </c>
      <c r="H31" s="50">
        <v>35</v>
      </c>
      <c r="I31" s="49">
        <v>7</v>
      </c>
      <c r="J31" s="51">
        <v>34</v>
      </c>
      <c r="K31" s="74"/>
      <c r="L31" s="39"/>
      <c r="M31" s="40"/>
      <c r="N31" s="41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0"/>
      <c r="IR31" s="40"/>
      <c r="IS31" s="40"/>
      <c r="IT31" s="40"/>
      <c r="IU31" s="40"/>
      <c r="IV31" s="40"/>
    </row>
    <row r="32" spans="1:256" s="3" customFormat="1" ht="34.5">
      <c r="A32" s="74"/>
      <c r="B32" s="81"/>
      <c r="C32" s="83"/>
      <c r="D32" s="67" t="s">
        <v>63</v>
      </c>
      <c r="E32" s="68" t="s">
        <v>43</v>
      </c>
      <c r="F32" s="69">
        <v>44</v>
      </c>
      <c r="G32" s="63">
        <v>9</v>
      </c>
      <c r="H32" s="56">
        <v>32</v>
      </c>
      <c r="I32" s="63">
        <v>9</v>
      </c>
      <c r="J32" s="55">
        <v>32</v>
      </c>
      <c r="K32" s="74"/>
      <c r="L32" s="39" t="e">
        <f>#REF!+#REF!</f>
        <v>#REF!</v>
      </c>
      <c r="M32" s="40"/>
      <c r="N32" s="41"/>
      <c r="O32" s="40" t="e">
        <f>IF(#REF!=1,25,0)</f>
        <v>#REF!</v>
      </c>
      <c r="P32" s="40" t="e">
        <f>IF(#REF!=2,22,0)</f>
        <v>#REF!</v>
      </c>
      <c r="Q32" s="40" t="e">
        <f>IF(#REF!=3,20,0)</f>
        <v>#REF!</v>
      </c>
      <c r="R32" s="40" t="e">
        <f>IF(#REF!=4,18,0)</f>
        <v>#REF!</v>
      </c>
      <c r="S32" s="40" t="e">
        <f>IF(#REF!=5,16,0)</f>
        <v>#REF!</v>
      </c>
      <c r="T32" s="40" t="e">
        <f>IF(#REF!=6,15,0)</f>
        <v>#REF!</v>
      </c>
      <c r="U32" s="40" t="e">
        <f>IF(#REF!=7,14,0)</f>
        <v>#REF!</v>
      </c>
      <c r="V32" s="40" t="e">
        <f>IF(#REF!=8,13,0)</f>
        <v>#REF!</v>
      </c>
      <c r="W32" s="40" t="e">
        <f>IF(#REF!=9,12,0)</f>
        <v>#REF!</v>
      </c>
      <c r="X32" s="40" t="e">
        <f>IF(#REF!=10,11,0)</f>
        <v>#REF!</v>
      </c>
      <c r="Y32" s="40" t="e">
        <f>IF(#REF!=11,10,0)</f>
        <v>#REF!</v>
      </c>
      <c r="Z32" s="40" t="e">
        <f>IF(#REF!=12,9,0)</f>
        <v>#REF!</v>
      </c>
      <c r="AA32" s="40" t="e">
        <f>IF(#REF!=13,8,0)</f>
        <v>#REF!</v>
      </c>
      <c r="AB32" s="40" t="e">
        <f>IF(#REF!=14,7,0)</f>
        <v>#REF!</v>
      </c>
      <c r="AC32" s="40" t="e">
        <f>IF(#REF!=15,6,0)</f>
        <v>#REF!</v>
      </c>
      <c r="AD32" s="40" t="e">
        <f>IF(#REF!=16,5,0)</f>
        <v>#REF!</v>
      </c>
      <c r="AE32" s="40" t="e">
        <f>IF(#REF!=17,4,0)</f>
        <v>#REF!</v>
      </c>
      <c r="AF32" s="40" t="e">
        <f>IF(#REF!=18,3,0)</f>
        <v>#REF!</v>
      </c>
      <c r="AG32" s="40" t="e">
        <f>IF(#REF!=19,2,0)</f>
        <v>#REF!</v>
      </c>
      <c r="AH32" s="40" t="e">
        <f>IF(#REF!=20,1,0)</f>
        <v>#REF!</v>
      </c>
      <c r="AI32" s="40" t="e">
        <f>IF(#REF!&gt;20,0,0)</f>
        <v>#REF!</v>
      </c>
      <c r="AJ32" s="40" t="e">
        <f>IF(#REF!="сх",0,0)</f>
        <v>#REF!</v>
      </c>
      <c r="AK32" s="40" t="e">
        <f t="shared" ref="AK32:AK33" si="27">SUM(O32:AI32)</f>
        <v>#REF!</v>
      </c>
      <c r="AL32" s="40" t="e">
        <f>IF(#REF!=1,25,0)</f>
        <v>#REF!</v>
      </c>
      <c r="AM32" s="40" t="e">
        <f>IF(#REF!=2,22,0)</f>
        <v>#REF!</v>
      </c>
      <c r="AN32" s="40" t="e">
        <f>IF(#REF!=3,20,0)</f>
        <v>#REF!</v>
      </c>
      <c r="AO32" s="40" t="e">
        <f>IF(#REF!=4,18,0)</f>
        <v>#REF!</v>
      </c>
      <c r="AP32" s="40" t="e">
        <f>IF(#REF!=5,16,0)</f>
        <v>#REF!</v>
      </c>
      <c r="AQ32" s="40" t="e">
        <f>IF(#REF!=6,15,0)</f>
        <v>#REF!</v>
      </c>
      <c r="AR32" s="40" t="e">
        <f>IF(#REF!=7,14,0)</f>
        <v>#REF!</v>
      </c>
      <c r="AS32" s="40" t="e">
        <f>IF(#REF!=8,13,0)</f>
        <v>#REF!</v>
      </c>
      <c r="AT32" s="40" t="e">
        <f>IF(#REF!=9,12,0)</f>
        <v>#REF!</v>
      </c>
      <c r="AU32" s="40" t="e">
        <f>IF(#REF!=10,11,0)</f>
        <v>#REF!</v>
      </c>
      <c r="AV32" s="40" t="e">
        <f>IF(#REF!=11,10,0)</f>
        <v>#REF!</v>
      </c>
      <c r="AW32" s="40" t="e">
        <f>IF(#REF!=12,9,0)</f>
        <v>#REF!</v>
      </c>
      <c r="AX32" s="40" t="e">
        <f>IF(#REF!=13,8,0)</f>
        <v>#REF!</v>
      </c>
      <c r="AY32" s="40" t="e">
        <f>IF(#REF!=14,7,0)</f>
        <v>#REF!</v>
      </c>
      <c r="AZ32" s="40" t="e">
        <f>IF(#REF!=15,6,0)</f>
        <v>#REF!</v>
      </c>
      <c r="BA32" s="40" t="e">
        <f>IF(#REF!=16,5,0)</f>
        <v>#REF!</v>
      </c>
      <c r="BB32" s="40" t="e">
        <f>IF(#REF!=17,4,0)</f>
        <v>#REF!</v>
      </c>
      <c r="BC32" s="40" t="e">
        <f>IF(#REF!=18,3,0)</f>
        <v>#REF!</v>
      </c>
      <c r="BD32" s="40" t="e">
        <f>IF(#REF!=19,2,0)</f>
        <v>#REF!</v>
      </c>
      <c r="BE32" s="40" t="e">
        <f>IF(#REF!=20,1,0)</f>
        <v>#REF!</v>
      </c>
      <c r="BF32" s="40" t="e">
        <f>IF(#REF!&gt;20,0,0)</f>
        <v>#REF!</v>
      </c>
      <c r="BG32" s="40" t="e">
        <f>IF(#REF!="сх",0,0)</f>
        <v>#REF!</v>
      </c>
      <c r="BH32" s="40" t="e">
        <f t="shared" ref="BH32:BH33" si="28">SUM(AL32:BF32)</f>
        <v>#REF!</v>
      </c>
      <c r="BI32" s="40" t="e">
        <f>IF(#REF!=1,45,0)</f>
        <v>#REF!</v>
      </c>
      <c r="BJ32" s="40" t="e">
        <f>IF(#REF!=2,42,0)</f>
        <v>#REF!</v>
      </c>
      <c r="BK32" s="40" t="e">
        <f>IF(#REF!=3,40,0)</f>
        <v>#REF!</v>
      </c>
      <c r="BL32" s="40" t="e">
        <f>IF(#REF!=4,38,0)</f>
        <v>#REF!</v>
      </c>
      <c r="BM32" s="40" t="e">
        <f>IF(#REF!=5,36,0)</f>
        <v>#REF!</v>
      </c>
      <c r="BN32" s="40" t="e">
        <f>IF(#REF!=6,35,0)</f>
        <v>#REF!</v>
      </c>
      <c r="BO32" s="40" t="e">
        <f>IF(#REF!=7,34,0)</f>
        <v>#REF!</v>
      </c>
      <c r="BP32" s="40" t="e">
        <f>IF(#REF!=8,33,0)</f>
        <v>#REF!</v>
      </c>
      <c r="BQ32" s="40" t="e">
        <f>IF(#REF!=9,32,0)</f>
        <v>#REF!</v>
      </c>
      <c r="BR32" s="40" t="e">
        <f>IF(#REF!=10,31,0)</f>
        <v>#REF!</v>
      </c>
      <c r="BS32" s="40" t="e">
        <f>IF(#REF!=11,30,0)</f>
        <v>#REF!</v>
      </c>
      <c r="BT32" s="40" t="e">
        <f>IF(#REF!=12,29,0)</f>
        <v>#REF!</v>
      </c>
      <c r="BU32" s="40" t="e">
        <f>IF(#REF!=13,28,0)</f>
        <v>#REF!</v>
      </c>
      <c r="BV32" s="40" t="e">
        <f>IF(#REF!=14,27,0)</f>
        <v>#REF!</v>
      </c>
      <c r="BW32" s="40" t="e">
        <f>IF(#REF!=15,26,0)</f>
        <v>#REF!</v>
      </c>
      <c r="BX32" s="40" t="e">
        <f>IF(#REF!=16,25,0)</f>
        <v>#REF!</v>
      </c>
      <c r="BY32" s="40" t="e">
        <f>IF(#REF!=17,24,0)</f>
        <v>#REF!</v>
      </c>
      <c r="BZ32" s="40" t="e">
        <f>IF(#REF!=18,23,0)</f>
        <v>#REF!</v>
      </c>
      <c r="CA32" s="40" t="e">
        <f>IF(#REF!=19,22,0)</f>
        <v>#REF!</v>
      </c>
      <c r="CB32" s="40" t="e">
        <f>IF(#REF!=20,21,0)</f>
        <v>#REF!</v>
      </c>
      <c r="CC32" s="40" t="e">
        <f>IF(#REF!=21,20,0)</f>
        <v>#REF!</v>
      </c>
      <c r="CD32" s="40" t="e">
        <f>IF(#REF!=22,19,0)</f>
        <v>#REF!</v>
      </c>
      <c r="CE32" s="40" t="e">
        <f>IF(#REF!=23,18,0)</f>
        <v>#REF!</v>
      </c>
      <c r="CF32" s="40" t="e">
        <f>IF(#REF!=24,17,0)</f>
        <v>#REF!</v>
      </c>
      <c r="CG32" s="40" t="e">
        <f>IF(#REF!=25,16,0)</f>
        <v>#REF!</v>
      </c>
      <c r="CH32" s="40" t="e">
        <f>IF(#REF!=26,15,0)</f>
        <v>#REF!</v>
      </c>
      <c r="CI32" s="40" t="e">
        <f>IF(#REF!=27,14,0)</f>
        <v>#REF!</v>
      </c>
      <c r="CJ32" s="40" t="e">
        <f>IF(#REF!=28,13,0)</f>
        <v>#REF!</v>
      </c>
      <c r="CK32" s="40" t="e">
        <f>IF(#REF!=29,12,0)</f>
        <v>#REF!</v>
      </c>
      <c r="CL32" s="40" t="e">
        <f>IF(#REF!=30,11,0)</f>
        <v>#REF!</v>
      </c>
      <c r="CM32" s="40" t="e">
        <f>IF(#REF!=31,10,0)</f>
        <v>#REF!</v>
      </c>
      <c r="CN32" s="40" t="e">
        <f>IF(#REF!=32,9,0)</f>
        <v>#REF!</v>
      </c>
      <c r="CO32" s="40" t="e">
        <f>IF(#REF!=33,8,0)</f>
        <v>#REF!</v>
      </c>
      <c r="CP32" s="40" t="e">
        <f>IF(#REF!=34,7,0)</f>
        <v>#REF!</v>
      </c>
      <c r="CQ32" s="40" t="e">
        <f>IF(#REF!=35,6,0)</f>
        <v>#REF!</v>
      </c>
      <c r="CR32" s="40" t="e">
        <f>IF(#REF!=36,5,0)</f>
        <v>#REF!</v>
      </c>
      <c r="CS32" s="40" t="e">
        <f>IF(#REF!=37,4,0)</f>
        <v>#REF!</v>
      </c>
      <c r="CT32" s="40" t="e">
        <f>IF(#REF!=38,3,0)</f>
        <v>#REF!</v>
      </c>
      <c r="CU32" s="40" t="e">
        <f>IF(#REF!=39,2,0)</f>
        <v>#REF!</v>
      </c>
      <c r="CV32" s="40" t="e">
        <f>IF(#REF!=40,1,0)</f>
        <v>#REF!</v>
      </c>
      <c r="CW32" s="40" t="e">
        <f>IF(#REF!&gt;20,0,0)</f>
        <v>#REF!</v>
      </c>
      <c r="CX32" s="40" t="e">
        <f>IF(#REF!="сх",0,0)</f>
        <v>#REF!</v>
      </c>
      <c r="CY32" s="40" t="e">
        <f t="shared" ref="CY32:CY33" si="29">SUM(BI32:CX32)</f>
        <v>#REF!</v>
      </c>
      <c r="CZ32" s="40" t="e">
        <f>IF(#REF!=1,45,0)</f>
        <v>#REF!</v>
      </c>
      <c r="DA32" s="40" t="e">
        <f>IF(#REF!=2,42,0)</f>
        <v>#REF!</v>
      </c>
      <c r="DB32" s="40" t="e">
        <f>IF(#REF!=3,40,0)</f>
        <v>#REF!</v>
      </c>
      <c r="DC32" s="40" t="e">
        <f>IF(#REF!=4,38,0)</f>
        <v>#REF!</v>
      </c>
      <c r="DD32" s="40" t="e">
        <f>IF(#REF!=5,36,0)</f>
        <v>#REF!</v>
      </c>
      <c r="DE32" s="40" t="e">
        <f>IF(#REF!=6,35,0)</f>
        <v>#REF!</v>
      </c>
      <c r="DF32" s="40" t="e">
        <f>IF(#REF!=7,34,0)</f>
        <v>#REF!</v>
      </c>
      <c r="DG32" s="40" t="e">
        <f>IF(#REF!=8,33,0)</f>
        <v>#REF!</v>
      </c>
      <c r="DH32" s="40" t="e">
        <f>IF(#REF!=9,32,0)</f>
        <v>#REF!</v>
      </c>
      <c r="DI32" s="40" t="e">
        <f>IF(#REF!=10,31,0)</f>
        <v>#REF!</v>
      </c>
      <c r="DJ32" s="40" t="e">
        <f>IF(#REF!=11,30,0)</f>
        <v>#REF!</v>
      </c>
      <c r="DK32" s="40" t="e">
        <f>IF(#REF!=12,29,0)</f>
        <v>#REF!</v>
      </c>
      <c r="DL32" s="40" t="e">
        <f>IF(#REF!=13,28,0)</f>
        <v>#REF!</v>
      </c>
      <c r="DM32" s="40" t="e">
        <f>IF(#REF!=14,27,0)</f>
        <v>#REF!</v>
      </c>
      <c r="DN32" s="40" t="e">
        <f>IF(#REF!=15,26,0)</f>
        <v>#REF!</v>
      </c>
      <c r="DO32" s="40" t="e">
        <f>IF(#REF!=16,25,0)</f>
        <v>#REF!</v>
      </c>
      <c r="DP32" s="40" t="e">
        <f>IF(#REF!=17,24,0)</f>
        <v>#REF!</v>
      </c>
      <c r="DQ32" s="40" t="e">
        <f>IF(#REF!=18,23,0)</f>
        <v>#REF!</v>
      </c>
      <c r="DR32" s="40" t="e">
        <f>IF(#REF!=19,22,0)</f>
        <v>#REF!</v>
      </c>
      <c r="DS32" s="40" t="e">
        <f>IF(#REF!=20,21,0)</f>
        <v>#REF!</v>
      </c>
      <c r="DT32" s="40" t="e">
        <f>IF(#REF!=21,20,0)</f>
        <v>#REF!</v>
      </c>
      <c r="DU32" s="40" t="e">
        <f>IF(#REF!=22,19,0)</f>
        <v>#REF!</v>
      </c>
      <c r="DV32" s="40" t="e">
        <f>IF(#REF!=23,18,0)</f>
        <v>#REF!</v>
      </c>
      <c r="DW32" s="40" t="e">
        <f>IF(#REF!=24,17,0)</f>
        <v>#REF!</v>
      </c>
      <c r="DX32" s="40" t="e">
        <f>IF(#REF!=25,16,0)</f>
        <v>#REF!</v>
      </c>
      <c r="DY32" s="40" t="e">
        <f>IF(#REF!=26,15,0)</f>
        <v>#REF!</v>
      </c>
      <c r="DZ32" s="40" t="e">
        <f>IF(#REF!=27,14,0)</f>
        <v>#REF!</v>
      </c>
      <c r="EA32" s="40" t="e">
        <f>IF(#REF!=28,13,0)</f>
        <v>#REF!</v>
      </c>
      <c r="EB32" s="40" t="e">
        <f>IF(#REF!=29,12,0)</f>
        <v>#REF!</v>
      </c>
      <c r="EC32" s="40" t="e">
        <f>IF(#REF!=30,11,0)</f>
        <v>#REF!</v>
      </c>
      <c r="ED32" s="40" t="e">
        <f>IF(#REF!=31,10,0)</f>
        <v>#REF!</v>
      </c>
      <c r="EE32" s="40" t="e">
        <f>IF(#REF!=32,9,0)</f>
        <v>#REF!</v>
      </c>
      <c r="EF32" s="40" t="e">
        <f>IF(#REF!=33,8,0)</f>
        <v>#REF!</v>
      </c>
      <c r="EG32" s="40" t="e">
        <f>IF(#REF!=34,7,0)</f>
        <v>#REF!</v>
      </c>
      <c r="EH32" s="40" t="e">
        <f>IF(#REF!=35,6,0)</f>
        <v>#REF!</v>
      </c>
      <c r="EI32" s="40" t="e">
        <f>IF(#REF!=36,5,0)</f>
        <v>#REF!</v>
      </c>
      <c r="EJ32" s="40" t="e">
        <f>IF(#REF!=37,4,0)</f>
        <v>#REF!</v>
      </c>
      <c r="EK32" s="40" t="e">
        <f>IF(#REF!=38,3,0)</f>
        <v>#REF!</v>
      </c>
      <c r="EL32" s="40" t="e">
        <f>IF(#REF!=39,2,0)</f>
        <v>#REF!</v>
      </c>
      <c r="EM32" s="40" t="e">
        <f>IF(#REF!=40,1,0)</f>
        <v>#REF!</v>
      </c>
      <c r="EN32" s="40" t="e">
        <f>IF(#REF!&gt;20,0,0)</f>
        <v>#REF!</v>
      </c>
      <c r="EO32" s="40" t="e">
        <f>IF(#REF!="сх",0,0)</f>
        <v>#REF!</v>
      </c>
      <c r="EP32" s="40" t="e">
        <f t="shared" ref="EP32:EP33" si="30">SUM(CZ32:EO32)</f>
        <v>#REF!</v>
      </c>
      <c r="EQ32" s="40"/>
      <c r="ER32" s="40" t="e">
        <f>IF(#REF!="сх","ноль",IF(#REF!&gt;0,#REF!,"Ноль"))</f>
        <v>#REF!</v>
      </c>
      <c r="ES32" s="40" t="e">
        <f>IF(#REF!="сх","ноль",IF(#REF!&gt;0,#REF!,"Ноль"))</f>
        <v>#REF!</v>
      </c>
      <c r="ET32" s="40"/>
      <c r="EU32" s="40" t="e">
        <f t="shared" ref="EU32:EU33" si="31">MIN(ER32,ES32)</f>
        <v>#REF!</v>
      </c>
      <c r="EV32" s="40" t="e">
        <f>IF(K32=#REF!,IF(#REF!&lt;#REF!,#REF!,EZ32),#REF!)</f>
        <v>#REF!</v>
      </c>
      <c r="EW32" s="40" t="e">
        <f>IF(K32=#REF!,IF(#REF!&lt;#REF!,0,1))</f>
        <v>#REF!</v>
      </c>
      <c r="EX32" s="40" t="e">
        <f>IF(AND(EU32&gt;=21,EU32&lt;&gt;0),EU32,IF(K32&lt;#REF!,"СТОП",EV32+EW32))</f>
        <v>#REF!</v>
      </c>
      <c r="EY32" s="40"/>
      <c r="EZ32" s="40">
        <v>15</v>
      </c>
      <c r="FA32" s="40">
        <v>16</v>
      </c>
      <c r="FB32" s="40"/>
      <c r="FC32" s="42" t="e">
        <f>IF(#REF!=1,25,0)</f>
        <v>#REF!</v>
      </c>
      <c r="FD32" s="42" t="e">
        <f>IF(#REF!=2,22,0)</f>
        <v>#REF!</v>
      </c>
      <c r="FE32" s="42" t="e">
        <f>IF(#REF!=3,20,0)</f>
        <v>#REF!</v>
      </c>
      <c r="FF32" s="42" t="e">
        <f>IF(#REF!=4,18,0)</f>
        <v>#REF!</v>
      </c>
      <c r="FG32" s="42" t="e">
        <f>IF(#REF!=5,16,0)</f>
        <v>#REF!</v>
      </c>
      <c r="FH32" s="42" t="e">
        <f>IF(#REF!=6,15,0)</f>
        <v>#REF!</v>
      </c>
      <c r="FI32" s="42" t="e">
        <f>IF(#REF!=7,14,0)</f>
        <v>#REF!</v>
      </c>
      <c r="FJ32" s="42" t="e">
        <f>IF(#REF!=8,13,0)</f>
        <v>#REF!</v>
      </c>
      <c r="FK32" s="42" t="e">
        <f>IF(#REF!=9,12,0)</f>
        <v>#REF!</v>
      </c>
      <c r="FL32" s="42" t="e">
        <f>IF(#REF!=10,11,0)</f>
        <v>#REF!</v>
      </c>
      <c r="FM32" s="42" t="e">
        <f>IF(#REF!=11,10,0)</f>
        <v>#REF!</v>
      </c>
      <c r="FN32" s="42" t="e">
        <f>IF(#REF!=12,9,0)</f>
        <v>#REF!</v>
      </c>
      <c r="FO32" s="42" t="e">
        <f>IF(#REF!=13,8,0)</f>
        <v>#REF!</v>
      </c>
      <c r="FP32" s="42" t="e">
        <f>IF(#REF!=14,7,0)</f>
        <v>#REF!</v>
      </c>
      <c r="FQ32" s="42" t="e">
        <f>IF(#REF!=15,6,0)</f>
        <v>#REF!</v>
      </c>
      <c r="FR32" s="42" t="e">
        <f>IF(#REF!=16,5,0)</f>
        <v>#REF!</v>
      </c>
      <c r="FS32" s="42" t="e">
        <f>IF(#REF!=17,4,0)</f>
        <v>#REF!</v>
      </c>
      <c r="FT32" s="42" t="e">
        <f>IF(#REF!=18,3,0)</f>
        <v>#REF!</v>
      </c>
      <c r="FU32" s="42" t="e">
        <f>IF(#REF!=19,2,0)</f>
        <v>#REF!</v>
      </c>
      <c r="FV32" s="42" t="e">
        <f>IF(#REF!=20,1,0)</f>
        <v>#REF!</v>
      </c>
      <c r="FW32" s="42" t="e">
        <f>IF(#REF!&gt;20,0,0)</f>
        <v>#REF!</v>
      </c>
      <c r="FX32" s="42" t="e">
        <f>IF(#REF!="сх",0,0)</f>
        <v>#REF!</v>
      </c>
      <c r="FY32" s="42" t="e">
        <f t="shared" ref="FY32:FY33" si="32">SUM(FC32:FX32)</f>
        <v>#REF!</v>
      </c>
      <c r="FZ32" s="42" t="e">
        <f>IF(#REF!=1,25,0)</f>
        <v>#REF!</v>
      </c>
      <c r="GA32" s="42" t="e">
        <f>IF(#REF!=2,22,0)</f>
        <v>#REF!</v>
      </c>
      <c r="GB32" s="42" t="e">
        <f>IF(#REF!=3,20,0)</f>
        <v>#REF!</v>
      </c>
      <c r="GC32" s="42" t="e">
        <f>IF(#REF!=4,18,0)</f>
        <v>#REF!</v>
      </c>
      <c r="GD32" s="42" t="e">
        <f>IF(#REF!=5,16,0)</f>
        <v>#REF!</v>
      </c>
      <c r="GE32" s="42" t="e">
        <f>IF(#REF!=6,15,0)</f>
        <v>#REF!</v>
      </c>
      <c r="GF32" s="42" t="e">
        <f>IF(#REF!=7,14,0)</f>
        <v>#REF!</v>
      </c>
      <c r="GG32" s="42" t="e">
        <f>IF(#REF!=8,13,0)</f>
        <v>#REF!</v>
      </c>
      <c r="GH32" s="42" t="e">
        <f>IF(#REF!=9,12,0)</f>
        <v>#REF!</v>
      </c>
      <c r="GI32" s="42" t="e">
        <f>IF(#REF!=10,11,0)</f>
        <v>#REF!</v>
      </c>
      <c r="GJ32" s="42" t="e">
        <f>IF(#REF!=11,10,0)</f>
        <v>#REF!</v>
      </c>
      <c r="GK32" s="42" t="e">
        <f>IF(#REF!=12,9,0)</f>
        <v>#REF!</v>
      </c>
      <c r="GL32" s="42" t="e">
        <f>IF(#REF!=13,8,0)</f>
        <v>#REF!</v>
      </c>
      <c r="GM32" s="42" t="e">
        <f>IF(#REF!=14,7,0)</f>
        <v>#REF!</v>
      </c>
      <c r="GN32" s="42" t="e">
        <f>IF(#REF!=15,6,0)</f>
        <v>#REF!</v>
      </c>
      <c r="GO32" s="42" t="e">
        <f>IF(#REF!=16,5,0)</f>
        <v>#REF!</v>
      </c>
      <c r="GP32" s="42" t="e">
        <f>IF(#REF!=17,4,0)</f>
        <v>#REF!</v>
      </c>
      <c r="GQ32" s="42" t="e">
        <f>IF(#REF!=18,3,0)</f>
        <v>#REF!</v>
      </c>
      <c r="GR32" s="42" t="e">
        <f>IF(#REF!=19,2,0)</f>
        <v>#REF!</v>
      </c>
      <c r="GS32" s="42" t="e">
        <f>IF(#REF!=20,1,0)</f>
        <v>#REF!</v>
      </c>
      <c r="GT32" s="42" t="e">
        <f>IF(#REF!&gt;20,0,0)</f>
        <v>#REF!</v>
      </c>
      <c r="GU32" s="42" t="e">
        <f>IF(#REF!="сх",0,0)</f>
        <v>#REF!</v>
      </c>
      <c r="GV32" s="42" t="e">
        <f t="shared" ref="GV32:GV33" si="33">SUM(FZ32:GU32)</f>
        <v>#REF!</v>
      </c>
      <c r="GW32" s="42" t="e">
        <f>IF(#REF!=1,100,0)</f>
        <v>#REF!</v>
      </c>
      <c r="GX32" s="42" t="e">
        <f>IF(#REF!=2,98,0)</f>
        <v>#REF!</v>
      </c>
      <c r="GY32" s="42" t="e">
        <f>IF(#REF!=3,95,0)</f>
        <v>#REF!</v>
      </c>
      <c r="GZ32" s="42" t="e">
        <f>IF(#REF!=4,93,0)</f>
        <v>#REF!</v>
      </c>
      <c r="HA32" s="42" t="e">
        <f>IF(#REF!=5,90,0)</f>
        <v>#REF!</v>
      </c>
      <c r="HB32" s="42" t="e">
        <f>IF(#REF!=6,88,0)</f>
        <v>#REF!</v>
      </c>
      <c r="HC32" s="42" t="e">
        <f>IF(#REF!=7,85,0)</f>
        <v>#REF!</v>
      </c>
      <c r="HD32" s="42" t="e">
        <f>IF(#REF!=8,83,0)</f>
        <v>#REF!</v>
      </c>
      <c r="HE32" s="42" t="e">
        <f>IF(#REF!=9,80,0)</f>
        <v>#REF!</v>
      </c>
      <c r="HF32" s="42" t="e">
        <f>IF(#REF!=10,78,0)</f>
        <v>#REF!</v>
      </c>
      <c r="HG32" s="42" t="e">
        <f>IF(#REF!=11,75,0)</f>
        <v>#REF!</v>
      </c>
      <c r="HH32" s="42" t="e">
        <f>IF(#REF!=12,73,0)</f>
        <v>#REF!</v>
      </c>
      <c r="HI32" s="42" t="e">
        <f>IF(#REF!=13,70,0)</f>
        <v>#REF!</v>
      </c>
      <c r="HJ32" s="42" t="e">
        <f>IF(#REF!=14,68,0)</f>
        <v>#REF!</v>
      </c>
      <c r="HK32" s="42" t="e">
        <f>IF(#REF!=15,65,0)</f>
        <v>#REF!</v>
      </c>
      <c r="HL32" s="42" t="e">
        <f>IF(#REF!=16,63,0)</f>
        <v>#REF!</v>
      </c>
      <c r="HM32" s="42" t="e">
        <f>IF(#REF!=17,60,0)</f>
        <v>#REF!</v>
      </c>
      <c r="HN32" s="42" t="e">
        <f>IF(#REF!=18,58,0)</f>
        <v>#REF!</v>
      </c>
      <c r="HO32" s="42" t="e">
        <f>IF(#REF!=19,55,0)</f>
        <v>#REF!</v>
      </c>
      <c r="HP32" s="42" t="e">
        <f>IF(#REF!=20,53,0)</f>
        <v>#REF!</v>
      </c>
      <c r="HQ32" s="42" t="e">
        <f>IF(#REF!&gt;20,0,0)</f>
        <v>#REF!</v>
      </c>
      <c r="HR32" s="42" t="e">
        <f>IF(#REF!="сх",0,0)</f>
        <v>#REF!</v>
      </c>
      <c r="HS32" s="42" t="e">
        <f t="shared" ref="HS32:HS33" si="34">SUM(GW32:HR32)</f>
        <v>#REF!</v>
      </c>
      <c r="HT32" s="42" t="e">
        <f>IF(#REF!=1,100,0)</f>
        <v>#REF!</v>
      </c>
      <c r="HU32" s="42" t="e">
        <f>IF(#REF!=2,98,0)</f>
        <v>#REF!</v>
      </c>
      <c r="HV32" s="42" t="e">
        <f>IF(#REF!=3,95,0)</f>
        <v>#REF!</v>
      </c>
      <c r="HW32" s="42" t="e">
        <f>IF(#REF!=4,93,0)</f>
        <v>#REF!</v>
      </c>
      <c r="HX32" s="42" t="e">
        <f>IF(#REF!=5,90,0)</f>
        <v>#REF!</v>
      </c>
      <c r="HY32" s="42" t="e">
        <f>IF(#REF!=6,88,0)</f>
        <v>#REF!</v>
      </c>
      <c r="HZ32" s="42" t="e">
        <f>IF(#REF!=7,85,0)</f>
        <v>#REF!</v>
      </c>
      <c r="IA32" s="42" t="e">
        <f>IF(#REF!=8,83,0)</f>
        <v>#REF!</v>
      </c>
      <c r="IB32" s="42" t="e">
        <f>IF(#REF!=9,80,0)</f>
        <v>#REF!</v>
      </c>
      <c r="IC32" s="42" t="e">
        <f>IF(#REF!=10,78,0)</f>
        <v>#REF!</v>
      </c>
      <c r="ID32" s="42" t="e">
        <f>IF(#REF!=11,75,0)</f>
        <v>#REF!</v>
      </c>
      <c r="IE32" s="42" t="e">
        <f>IF(#REF!=12,73,0)</f>
        <v>#REF!</v>
      </c>
      <c r="IF32" s="42" t="e">
        <f>IF(#REF!=13,70,0)</f>
        <v>#REF!</v>
      </c>
      <c r="IG32" s="42" t="e">
        <f>IF(#REF!=14,68,0)</f>
        <v>#REF!</v>
      </c>
      <c r="IH32" s="42" t="e">
        <f>IF(#REF!=15,65,0)</f>
        <v>#REF!</v>
      </c>
      <c r="II32" s="42" t="e">
        <f>IF(#REF!=16,63,0)</f>
        <v>#REF!</v>
      </c>
      <c r="IJ32" s="42" t="e">
        <f>IF(#REF!=17,60,0)</f>
        <v>#REF!</v>
      </c>
      <c r="IK32" s="42" t="e">
        <f>IF(#REF!=18,58,0)</f>
        <v>#REF!</v>
      </c>
      <c r="IL32" s="42" t="e">
        <f>IF(#REF!=19,55,0)</f>
        <v>#REF!</v>
      </c>
      <c r="IM32" s="42" t="e">
        <f>IF(#REF!=20,53,0)</f>
        <v>#REF!</v>
      </c>
      <c r="IN32" s="42" t="e">
        <f>IF(#REF!&gt;20,0,0)</f>
        <v>#REF!</v>
      </c>
      <c r="IO32" s="42" t="e">
        <f>IF(#REF!="сх",0,0)</f>
        <v>#REF!</v>
      </c>
      <c r="IP32" s="42" t="e">
        <f t="shared" ref="IP32:IP33" si="35">SUM(HT32:IO32)</f>
        <v>#REF!</v>
      </c>
      <c r="IQ32" s="40"/>
      <c r="IR32" s="40"/>
      <c r="IS32" s="40"/>
      <c r="IT32" s="40"/>
      <c r="IU32" s="40"/>
      <c r="IV32" s="40"/>
    </row>
    <row r="33" spans="1:256" s="3" customFormat="1" ht="35.25" thickBot="1">
      <c r="A33" s="75"/>
      <c r="B33" s="84"/>
      <c r="C33" s="91"/>
      <c r="D33" s="70" t="s">
        <v>64</v>
      </c>
      <c r="E33" s="71" t="s">
        <v>44</v>
      </c>
      <c r="F33" s="72">
        <v>26</v>
      </c>
      <c r="G33" s="52">
        <v>9</v>
      </c>
      <c r="H33" s="53">
        <v>32</v>
      </c>
      <c r="I33" s="52">
        <v>8</v>
      </c>
      <c r="J33" s="54">
        <v>33</v>
      </c>
      <c r="K33" s="75"/>
      <c r="L33" s="39" t="e">
        <f>#REF!+#REF!</f>
        <v>#REF!</v>
      </c>
      <c r="M33" s="40"/>
      <c r="N33" s="41"/>
      <c r="O33" s="40" t="e">
        <f>IF(#REF!=1,25,0)</f>
        <v>#REF!</v>
      </c>
      <c r="P33" s="40" t="e">
        <f>IF(#REF!=2,22,0)</f>
        <v>#REF!</v>
      </c>
      <c r="Q33" s="40" t="e">
        <f>IF(#REF!=3,20,0)</f>
        <v>#REF!</v>
      </c>
      <c r="R33" s="40" t="e">
        <f>IF(#REF!=4,18,0)</f>
        <v>#REF!</v>
      </c>
      <c r="S33" s="40" t="e">
        <f>IF(#REF!=5,16,0)</f>
        <v>#REF!</v>
      </c>
      <c r="T33" s="40" t="e">
        <f>IF(#REF!=6,15,0)</f>
        <v>#REF!</v>
      </c>
      <c r="U33" s="40" t="e">
        <f>IF(#REF!=7,14,0)</f>
        <v>#REF!</v>
      </c>
      <c r="V33" s="40" t="e">
        <f>IF(#REF!=8,13,0)</f>
        <v>#REF!</v>
      </c>
      <c r="W33" s="40" t="e">
        <f>IF(#REF!=9,12,0)</f>
        <v>#REF!</v>
      </c>
      <c r="X33" s="40" t="e">
        <f>IF(#REF!=10,11,0)</f>
        <v>#REF!</v>
      </c>
      <c r="Y33" s="40" t="e">
        <f>IF(#REF!=11,10,0)</f>
        <v>#REF!</v>
      </c>
      <c r="Z33" s="40" t="e">
        <f>IF(#REF!=12,9,0)</f>
        <v>#REF!</v>
      </c>
      <c r="AA33" s="40" t="e">
        <f>IF(#REF!=13,8,0)</f>
        <v>#REF!</v>
      </c>
      <c r="AB33" s="40" t="e">
        <f>IF(#REF!=14,7,0)</f>
        <v>#REF!</v>
      </c>
      <c r="AC33" s="40" t="e">
        <f>IF(#REF!=15,6,0)</f>
        <v>#REF!</v>
      </c>
      <c r="AD33" s="40" t="e">
        <f>IF(#REF!=16,5,0)</f>
        <v>#REF!</v>
      </c>
      <c r="AE33" s="40" t="e">
        <f>IF(#REF!=17,4,0)</f>
        <v>#REF!</v>
      </c>
      <c r="AF33" s="40" t="e">
        <f>IF(#REF!=18,3,0)</f>
        <v>#REF!</v>
      </c>
      <c r="AG33" s="40" t="e">
        <f>IF(#REF!=19,2,0)</f>
        <v>#REF!</v>
      </c>
      <c r="AH33" s="40" t="e">
        <f>IF(#REF!=20,1,0)</f>
        <v>#REF!</v>
      </c>
      <c r="AI33" s="40" t="e">
        <f>IF(#REF!&gt;20,0,0)</f>
        <v>#REF!</v>
      </c>
      <c r="AJ33" s="40" t="e">
        <f>IF(#REF!="сх",0,0)</f>
        <v>#REF!</v>
      </c>
      <c r="AK33" s="40" t="e">
        <f t="shared" si="27"/>
        <v>#REF!</v>
      </c>
      <c r="AL33" s="40" t="e">
        <f>IF(#REF!=1,25,0)</f>
        <v>#REF!</v>
      </c>
      <c r="AM33" s="40" t="e">
        <f>IF(#REF!=2,22,0)</f>
        <v>#REF!</v>
      </c>
      <c r="AN33" s="40" t="e">
        <f>IF(#REF!=3,20,0)</f>
        <v>#REF!</v>
      </c>
      <c r="AO33" s="40" t="e">
        <f>IF(#REF!=4,18,0)</f>
        <v>#REF!</v>
      </c>
      <c r="AP33" s="40" t="e">
        <f>IF(#REF!=5,16,0)</f>
        <v>#REF!</v>
      </c>
      <c r="AQ33" s="40" t="e">
        <f>IF(#REF!=6,15,0)</f>
        <v>#REF!</v>
      </c>
      <c r="AR33" s="40" t="e">
        <f>IF(#REF!=7,14,0)</f>
        <v>#REF!</v>
      </c>
      <c r="AS33" s="40" t="e">
        <f>IF(#REF!=8,13,0)</f>
        <v>#REF!</v>
      </c>
      <c r="AT33" s="40" t="e">
        <f>IF(#REF!=9,12,0)</f>
        <v>#REF!</v>
      </c>
      <c r="AU33" s="40" t="e">
        <f>IF(#REF!=10,11,0)</f>
        <v>#REF!</v>
      </c>
      <c r="AV33" s="40" t="e">
        <f>IF(#REF!=11,10,0)</f>
        <v>#REF!</v>
      </c>
      <c r="AW33" s="40" t="e">
        <f>IF(#REF!=12,9,0)</f>
        <v>#REF!</v>
      </c>
      <c r="AX33" s="40" t="e">
        <f>IF(#REF!=13,8,0)</f>
        <v>#REF!</v>
      </c>
      <c r="AY33" s="40" t="e">
        <f>IF(#REF!=14,7,0)</f>
        <v>#REF!</v>
      </c>
      <c r="AZ33" s="40" t="e">
        <f>IF(#REF!=15,6,0)</f>
        <v>#REF!</v>
      </c>
      <c r="BA33" s="40" t="e">
        <f>IF(#REF!=16,5,0)</f>
        <v>#REF!</v>
      </c>
      <c r="BB33" s="40" t="e">
        <f>IF(#REF!=17,4,0)</f>
        <v>#REF!</v>
      </c>
      <c r="BC33" s="40" t="e">
        <f>IF(#REF!=18,3,0)</f>
        <v>#REF!</v>
      </c>
      <c r="BD33" s="40" t="e">
        <f>IF(#REF!=19,2,0)</f>
        <v>#REF!</v>
      </c>
      <c r="BE33" s="40" t="e">
        <f>IF(#REF!=20,1,0)</f>
        <v>#REF!</v>
      </c>
      <c r="BF33" s="40" t="e">
        <f>IF(#REF!&gt;20,0,0)</f>
        <v>#REF!</v>
      </c>
      <c r="BG33" s="40" t="e">
        <f>IF(#REF!="сх",0,0)</f>
        <v>#REF!</v>
      </c>
      <c r="BH33" s="40" t="e">
        <f t="shared" si="28"/>
        <v>#REF!</v>
      </c>
      <c r="BI33" s="40" t="e">
        <f>IF(#REF!=1,45,0)</f>
        <v>#REF!</v>
      </c>
      <c r="BJ33" s="40" t="e">
        <f>IF(#REF!=2,42,0)</f>
        <v>#REF!</v>
      </c>
      <c r="BK33" s="40" t="e">
        <f>IF(#REF!=3,40,0)</f>
        <v>#REF!</v>
      </c>
      <c r="BL33" s="40" t="e">
        <f>IF(#REF!=4,38,0)</f>
        <v>#REF!</v>
      </c>
      <c r="BM33" s="40" t="e">
        <f>IF(#REF!=5,36,0)</f>
        <v>#REF!</v>
      </c>
      <c r="BN33" s="40" t="e">
        <f>IF(#REF!=6,35,0)</f>
        <v>#REF!</v>
      </c>
      <c r="BO33" s="40" t="e">
        <f>IF(#REF!=7,34,0)</f>
        <v>#REF!</v>
      </c>
      <c r="BP33" s="40" t="e">
        <f>IF(#REF!=8,33,0)</f>
        <v>#REF!</v>
      </c>
      <c r="BQ33" s="40" t="e">
        <f>IF(#REF!=9,32,0)</f>
        <v>#REF!</v>
      </c>
      <c r="BR33" s="40" t="e">
        <f>IF(#REF!=10,31,0)</f>
        <v>#REF!</v>
      </c>
      <c r="BS33" s="40" t="e">
        <f>IF(#REF!=11,30,0)</f>
        <v>#REF!</v>
      </c>
      <c r="BT33" s="40" t="e">
        <f>IF(#REF!=12,29,0)</f>
        <v>#REF!</v>
      </c>
      <c r="BU33" s="40" t="e">
        <f>IF(#REF!=13,28,0)</f>
        <v>#REF!</v>
      </c>
      <c r="BV33" s="40" t="e">
        <f>IF(#REF!=14,27,0)</f>
        <v>#REF!</v>
      </c>
      <c r="BW33" s="40" t="e">
        <f>IF(#REF!=15,26,0)</f>
        <v>#REF!</v>
      </c>
      <c r="BX33" s="40" t="e">
        <f>IF(#REF!=16,25,0)</f>
        <v>#REF!</v>
      </c>
      <c r="BY33" s="40" t="e">
        <f>IF(#REF!=17,24,0)</f>
        <v>#REF!</v>
      </c>
      <c r="BZ33" s="40" t="e">
        <f>IF(#REF!=18,23,0)</f>
        <v>#REF!</v>
      </c>
      <c r="CA33" s="40" t="e">
        <f>IF(#REF!=19,22,0)</f>
        <v>#REF!</v>
      </c>
      <c r="CB33" s="40" t="e">
        <f>IF(#REF!=20,21,0)</f>
        <v>#REF!</v>
      </c>
      <c r="CC33" s="40" t="e">
        <f>IF(#REF!=21,20,0)</f>
        <v>#REF!</v>
      </c>
      <c r="CD33" s="40" t="e">
        <f>IF(#REF!=22,19,0)</f>
        <v>#REF!</v>
      </c>
      <c r="CE33" s="40" t="e">
        <f>IF(#REF!=23,18,0)</f>
        <v>#REF!</v>
      </c>
      <c r="CF33" s="40" t="e">
        <f>IF(#REF!=24,17,0)</f>
        <v>#REF!</v>
      </c>
      <c r="CG33" s="40" t="e">
        <f>IF(#REF!=25,16,0)</f>
        <v>#REF!</v>
      </c>
      <c r="CH33" s="40" t="e">
        <f>IF(#REF!=26,15,0)</f>
        <v>#REF!</v>
      </c>
      <c r="CI33" s="40" t="e">
        <f>IF(#REF!=27,14,0)</f>
        <v>#REF!</v>
      </c>
      <c r="CJ33" s="40" t="e">
        <f>IF(#REF!=28,13,0)</f>
        <v>#REF!</v>
      </c>
      <c r="CK33" s="40" t="e">
        <f>IF(#REF!=29,12,0)</f>
        <v>#REF!</v>
      </c>
      <c r="CL33" s="40" t="e">
        <f>IF(#REF!=30,11,0)</f>
        <v>#REF!</v>
      </c>
      <c r="CM33" s="40" t="e">
        <f>IF(#REF!=31,10,0)</f>
        <v>#REF!</v>
      </c>
      <c r="CN33" s="40" t="e">
        <f>IF(#REF!=32,9,0)</f>
        <v>#REF!</v>
      </c>
      <c r="CO33" s="40" t="e">
        <f>IF(#REF!=33,8,0)</f>
        <v>#REF!</v>
      </c>
      <c r="CP33" s="40" t="e">
        <f>IF(#REF!=34,7,0)</f>
        <v>#REF!</v>
      </c>
      <c r="CQ33" s="40" t="e">
        <f>IF(#REF!=35,6,0)</f>
        <v>#REF!</v>
      </c>
      <c r="CR33" s="40" t="e">
        <f>IF(#REF!=36,5,0)</f>
        <v>#REF!</v>
      </c>
      <c r="CS33" s="40" t="e">
        <f>IF(#REF!=37,4,0)</f>
        <v>#REF!</v>
      </c>
      <c r="CT33" s="40" t="e">
        <f>IF(#REF!=38,3,0)</f>
        <v>#REF!</v>
      </c>
      <c r="CU33" s="40" t="e">
        <f>IF(#REF!=39,2,0)</f>
        <v>#REF!</v>
      </c>
      <c r="CV33" s="40" t="e">
        <f>IF(#REF!=40,1,0)</f>
        <v>#REF!</v>
      </c>
      <c r="CW33" s="40" t="e">
        <f>IF(#REF!&gt;20,0,0)</f>
        <v>#REF!</v>
      </c>
      <c r="CX33" s="40" t="e">
        <f>IF(#REF!="сх",0,0)</f>
        <v>#REF!</v>
      </c>
      <c r="CY33" s="40" t="e">
        <f t="shared" si="29"/>
        <v>#REF!</v>
      </c>
      <c r="CZ33" s="40" t="e">
        <f>IF(#REF!=1,45,0)</f>
        <v>#REF!</v>
      </c>
      <c r="DA33" s="40" t="e">
        <f>IF(#REF!=2,42,0)</f>
        <v>#REF!</v>
      </c>
      <c r="DB33" s="40" t="e">
        <f>IF(#REF!=3,40,0)</f>
        <v>#REF!</v>
      </c>
      <c r="DC33" s="40" t="e">
        <f>IF(#REF!=4,38,0)</f>
        <v>#REF!</v>
      </c>
      <c r="DD33" s="40" t="e">
        <f>IF(#REF!=5,36,0)</f>
        <v>#REF!</v>
      </c>
      <c r="DE33" s="40" t="e">
        <f>IF(#REF!=6,35,0)</f>
        <v>#REF!</v>
      </c>
      <c r="DF33" s="40" t="e">
        <f>IF(#REF!=7,34,0)</f>
        <v>#REF!</v>
      </c>
      <c r="DG33" s="40" t="e">
        <f>IF(#REF!=8,33,0)</f>
        <v>#REF!</v>
      </c>
      <c r="DH33" s="40" t="e">
        <f>IF(#REF!=9,32,0)</f>
        <v>#REF!</v>
      </c>
      <c r="DI33" s="40" t="e">
        <f>IF(#REF!=10,31,0)</f>
        <v>#REF!</v>
      </c>
      <c r="DJ33" s="40" t="e">
        <f>IF(#REF!=11,30,0)</f>
        <v>#REF!</v>
      </c>
      <c r="DK33" s="40" t="e">
        <f>IF(#REF!=12,29,0)</f>
        <v>#REF!</v>
      </c>
      <c r="DL33" s="40" t="e">
        <f>IF(#REF!=13,28,0)</f>
        <v>#REF!</v>
      </c>
      <c r="DM33" s="40" t="e">
        <f>IF(#REF!=14,27,0)</f>
        <v>#REF!</v>
      </c>
      <c r="DN33" s="40" t="e">
        <f>IF(#REF!=15,26,0)</f>
        <v>#REF!</v>
      </c>
      <c r="DO33" s="40" t="e">
        <f>IF(#REF!=16,25,0)</f>
        <v>#REF!</v>
      </c>
      <c r="DP33" s="40" t="e">
        <f>IF(#REF!=17,24,0)</f>
        <v>#REF!</v>
      </c>
      <c r="DQ33" s="40" t="e">
        <f>IF(#REF!=18,23,0)</f>
        <v>#REF!</v>
      </c>
      <c r="DR33" s="40" t="e">
        <f>IF(#REF!=19,22,0)</f>
        <v>#REF!</v>
      </c>
      <c r="DS33" s="40" t="e">
        <f>IF(#REF!=20,21,0)</f>
        <v>#REF!</v>
      </c>
      <c r="DT33" s="40" t="e">
        <f>IF(#REF!=21,20,0)</f>
        <v>#REF!</v>
      </c>
      <c r="DU33" s="40" t="e">
        <f>IF(#REF!=22,19,0)</f>
        <v>#REF!</v>
      </c>
      <c r="DV33" s="40" t="e">
        <f>IF(#REF!=23,18,0)</f>
        <v>#REF!</v>
      </c>
      <c r="DW33" s="40" t="e">
        <f>IF(#REF!=24,17,0)</f>
        <v>#REF!</v>
      </c>
      <c r="DX33" s="40" t="e">
        <f>IF(#REF!=25,16,0)</f>
        <v>#REF!</v>
      </c>
      <c r="DY33" s="40" t="e">
        <f>IF(#REF!=26,15,0)</f>
        <v>#REF!</v>
      </c>
      <c r="DZ33" s="40" t="e">
        <f>IF(#REF!=27,14,0)</f>
        <v>#REF!</v>
      </c>
      <c r="EA33" s="40" t="e">
        <f>IF(#REF!=28,13,0)</f>
        <v>#REF!</v>
      </c>
      <c r="EB33" s="40" t="e">
        <f>IF(#REF!=29,12,0)</f>
        <v>#REF!</v>
      </c>
      <c r="EC33" s="40" t="e">
        <f>IF(#REF!=30,11,0)</f>
        <v>#REF!</v>
      </c>
      <c r="ED33" s="40" t="e">
        <f>IF(#REF!=31,10,0)</f>
        <v>#REF!</v>
      </c>
      <c r="EE33" s="40" t="e">
        <f>IF(#REF!=32,9,0)</f>
        <v>#REF!</v>
      </c>
      <c r="EF33" s="40" t="e">
        <f>IF(#REF!=33,8,0)</f>
        <v>#REF!</v>
      </c>
      <c r="EG33" s="40" t="e">
        <f>IF(#REF!=34,7,0)</f>
        <v>#REF!</v>
      </c>
      <c r="EH33" s="40" t="e">
        <f>IF(#REF!=35,6,0)</f>
        <v>#REF!</v>
      </c>
      <c r="EI33" s="40" t="e">
        <f>IF(#REF!=36,5,0)</f>
        <v>#REF!</v>
      </c>
      <c r="EJ33" s="40" t="e">
        <f>IF(#REF!=37,4,0)</f>
        <v>#REF!</v>
      </c>
      <c r="EK33" s="40" t="e">
        <f>IF(#REF!=38,3,0)</f>
        <v>#REF!</v>
      </c>
      <c r="EL33" s="40" t="e">
        <f>IF(#REF!=39,2,0)</f>
        <v>#REF!</v>
      </c>
      <c r="EM33" s="40" t="e">
        <f>IF(#REF!=40,1,0)</f>
        <v>#REF!</v>
      </c>
      <c r="EN33" s="40" t="e">
        <f>IF(#REF!&gt;20,0,0)</f>
        <v>#REF!</v>
      </c>
      <c r="EO33" s="40" t="e">
        <f>IF(#REF!="сх",0,0)</f>
        <v>#REF!</v>
      </c>
      <c r="EP33" s="40" t="e">
        <f t="shared" si="30"/>
        <v>#REF!</v>
      </c>
      <c r="EQ33" s="40"/>
      <c r="ER33" s="40" t="e">
        <f>IF(#REF!="сх","ноль",IF(#REF!&gt;0,#REF!,"Ноль"))</f>
        <v>#REF!</v>
      </c>
      <c r="ES33" s="40" t="e">
        <f>IF(#REF!="сх","ноль",IF(#REF!&gt;0,#REF!,"Ноль"))</f>
        <v>#REF!</v>
      </c>
      <c r="ET33" s="40"/>
      <c r="EU33" s="40" t="e">
        <f t="shared" si="31"/>
        <v>#REF!</v>
      </c>
      <c r="EV33" s="40" t="e">
        <f>IF(K33=#REF!,IF(#REF!&lt;#REF!,#REF!,EZ33),#REF!)</f>
        <v>#REF!</v>
      </c>
      <c r="EW33" s="40" t="e">
        <f>IF(K33=#REF!,IF(#REF!&lt;#REF!,0,1))</f>
        <v>#REF!</v>
      </c>
      <c r="EX33" s="40" t="e">
        <f>IF(AND(EU33&gt;=21,EU33&lt;&gt;0),EU33,IF(K33&lt;#REF!,"СТОП",EV33+EW33))</f>
        <v>#REF!</v>
      </c>
      <c r="EY33" s="40"/>
      <c r="EZ33" s="40">
        <v>15</v>
      </c>
      <c r="FA33" s="40">
        <v>16</v>
      </c>
      <c r="FB33" s="40"/>
      <c r="FC33" s="42" t="e">
        <f>IF(#REF!=1,25,0)</f>
        <v>#REF!</v>
      </c>
      <c r="FD33" s="42" t="e">
        <f>IF(#REF!=2,22,0)</f>
        <v>#REF!</v>
      </c>
      <c r="FE33" s="42" t="e">
        <f>IF(#REF!=3,20,0)</f>
        <v>#REF!</v>
      </c>
      <c r="FF33" s="42" t="e">
        <f>IF(#REF!=4,18,0)</f>
        <v>#REF!</v>
      </c>
      <c r="FG33" s="42" t="e">
        <f>IF(#REF!=5,16,0)</f>
        <v>#REF!</v>
      </c>
      <c r="FH33" s="42" t="e">
        <f>IF(#REF!=6,15,0)</f>
        <v>#REF!</v>
      </c>
      <c r="FI33" s="42" t="e">
        <f>IF(#REF!=7,14,0)</f>
        <v>#REF!</v>
      </c>
      <c r="FJ33" s="42" t="e">
        <f>IF(#REF!=8,13,0)</f>
        <v>#REF!</v>
      </c>
      <c r="FK33" s="42" t="e">
        <f>IF(#REF!=9,12,0)</f>
        <v>#REF!</v>
      </c>
      <c r="FL33" s="42" t="e">
        <f>IF(#REF!=10,11,0)</f>
        <v>#REF!</v>
      </c>
      <c r="FM33" s="42" t="e">
        <f>IF(#REF!=11,10,0)</f>
        <v>#REF!</v>
      </c>
      <c r="FN33" s="42" t="e">
        <f>IF(#REF!=12,9,0)</f>
        <v>#REF!</v>
      </c>
      <c r="FO33" s="42" t="e">
        <f>IF(#REF!=13,8,0)</f>
        <v>#REF!</v>
      </c>
      <c r="FP33" s="42" t="e">
        <f>IF(#REF!=14,7,0)</f>
        <v>#REF!</v>
      </c>
      <c r="FQ33" s="42" t="e">
        <f>IF(#REF!=15,6,0)</f>
        <v>#REF!</v>
      </c>
      <c r="FR33" s="42" t="e">
        <f>IF(#REF!=16,5,0)</f>
        <v>#REF!</v>
      </c>
      <c r="FS33" s="42" t="e">
        <f>IF(#REF!=17,4,0)</f>
        <v>#REF!</v>
      </c>
      <c r="FT33" s="42" t="e">
        <f>IF(#REF!=18,3,0)</f>
        <v>#REF!</v>
      </c>
      <c r="FU33" s="42" t="e">
        <f>IF(#REF!=19,2,0)</f>
        <v>#REF!</v>
      </c>
      <c r="FV33" s="42" t="e">
        <f>IF(#REF!=20,1,0)</f>
        <v>#REF!</v>
      </c>
      <c r="FW33" s="42" t="e">
        <f>IF(#REF!&gt;20,0,0)</f>
        <v>#REF!</v>
      </c>
      <c r="FX33" s="42" t="e">
        <f>IF(#REF!="сх",0,0)</f>
        <v>#REF!</v>
      </c>
      <c r="FY33" s="42" t="e">
        <f t="shared" si="32"/>
        <v>#REF!</v>
      </c>
      <c r="FZ33" s="42" t="e">
        <f>IF(#REF!=1,25,0)</f>
        <v>#REF!</v>
      </c>
      <c r="GA33" s="42" t="e">
        <f>IF(#REF!=2,22,0)</f>
        <v>#REF!</v>
      </c>
      <c r="GB33" s="42" t="e">
        <f>IF(#REF!=3,20,0)</f>
        <v>#REF!</v>
      </c>
      <c r="GC33" s="42" t="e">
        <f>IF(#REF!=4,18,0)</f>
        <v>#REF!</v>
      </c>
      <c r="GD33" s="42" t="e">
        <f>IF(#REF!=5,16,0)</f>
        <v>#REF!</v>
      </c>
      <c r="GE33" s="42" t="e">
        <f>IF(#REF!=6,15,0)</f>
        <v>#REF!</v>
      </c>
      <c r="GF33" s="42" t="e">
        <f>IF(#REF!=7,14,0)</f>
        <v>#REF!</v>
      </c>
      <c r="GG33" s="42" t="e">
        <f>IF(#REF!=8,13,0)</f>
        <v>#REF!</v>
      </c>
      <c r="GH33" s="42" t="e">
        <f>IF(#REF!=9,12,0)</f>
        <v>#REF!</v>
      </c>
      <c r="GI33" s="42" t="e">
        <f>IF(#REF!=10,11,0)</f>
        <v>#REF!</v>
      </c>
      <c r="GJ33" s="42" t="e">
        <f>IF(#REF!=11,10,0)</f>
        <v>#REF!</v>
      </c>
      <c r="GK33" s="42" t="e">
        <f>IF(#REF!=12,9,0)</f>
        <v>#REF!</v>
      </c>
      <c r="GL33" s="42" t="e">
        <f>IF(#REF!=13,8,0)</f>
        <v>#REF!</v>
      </c>
      <c r="GM33" s="42" t="e">
        <f>IF(#REF!=14,7,0)</f>
        <v>#REF!</v>
      </c>
      <c r="GN33" s="42" t="e">
        <f>IF(#REF!=15,6,0)</f>
        <v>#REF!</v>
      </c>
      <c r="GO33" s="42" t="e">
        <f>IF(#REF!=16,5,0)</f>
        <v>#REF!</v>
      </c>
      <c r="GP33" s="42" t="e">
        <f>IF(#REF!=17,4,0)</f>
        <v>#REF!</v>
      </c>
      <c r="GQ33" s="42" t="e">
        <f>IF(#REF!=18,3,0)</f>
        <v>#REF!</v>
      </c>
      <c r="GR33" s="42" t="e">
        <f>IF(#REF!=19,2,0)</f>
        <v>#REF!</v>
      </c>
      <c r="GS33" s="42" t="e">
        <f>IF(#REF!=20,1,0)</f>
        <v>#REF!</v>
      </c>
      <c r="GT33" s="42" t="e">
        <f>IF(#REF!&gt;20,0,0)</f>
        <v>#REF!</v>
      </c>
      <c r="GU33" s="42" t="e">
        <f>IF(#REF!="сх",0,0)</f>
        <v>#REF!</v>
      </c>
      <c r="GV33" s="42" t="e">
        <f t="shared" si="33"/>
        <v>#REF!</v>
      </c>
      <c r="GW33" s="42" t="e">
        <f>IF(#REF!=1,100,0)</f>
        <v>#REF!</v>
      </c>
      <c r="GX33" s="42" t="e">
        <f>IF(#REF!=2,98,0)</f>
        <v>#REF!</v>
      </c>
      <c r="GY33" s="42" t="e">
        <f>IF(#REF!=3,95,0)</f>
        <v>#REF!</v>
      </c>
      <c r="GZ33" s="42" t="e">
        <f>IF(#REF!=4,93,0)</f>
        <v>#REF!</v>
      </c>
      <c r="HA33" s="42" t="e">
        <f>IF(#REF!=5,90,0)</f>
        <v>#REF!</v>
      </c>
      <c r="HB33" s="42" t="e">
        <f>IF(#REF!=6,88,0)</f>
        <v>#REF!</v>
      </c>
      <c r="HC33" s="42" t="e">
        <f>IF(#REF!=7,85,0)</f>
        <v>#REF!</v>
      </c>
      <c r="HD33" s="42" t="e">
        <f>IF(#REF!=8,83,0)</f>
        <v>#REF!</v>
      </c>
      <c r="HE33" s="42" t="e">
        <f>IF(#REF!=9,80,0)</f>
        <v>#REF!</v>
      </c>
      <c r="HF33" s="42" t="e">
        <f>IF(#REF!=10,78,0)</f>
        <v>#REF!</v>
      </c>
      <c r="HG33" s="42" t="e">
        <f>IF(#REF!=11,75,0)</f>
        <v>#REF!</v>
      </c>
      <c r="HH33" s="42" t="e">
        <f>IF(#REF!=12,73,0)</f>
        <v>#REF!</v>
      </c>
      <c r="HI33" s="42" t="e">
        <f>IF(#REF!=13,70,0)</f>
        <v>#REF!</v>
      </c>
      <c r="HJ33" s="42" t="e">
        <f>IF(#REF!=14,68,0)</f>
        <v>#REF!</v>
      </c>
      <c r="HK33" s="42" t="e">
        <f>IF(#REF!=15,65,0)</f>
        <v>#REF!</v>
      </c>
      <c r="HL33" s="42" t="e">
        <f>IF(#REF!=16,63,0)</f>
        <v>#REF!</v>
      </c>
      <c r="HM33" s="42" t="e">
        <f>IF(#REF!=17,60,0)</f>
        <v>#REF!</v>
      </c>
      <c r="HN33" s="42" t="e">
        <f>IF(#REF!=18,58,0)</f>
        <v>#REF!</v>
      </c>
      <c r="HO33" s="42" t="e">
        <f>IF(#REF!=19,55,0)</f>
        <v>#REF!</v>
      </c>
      <c r="HP33" s="42" t="e">
        <f>IF(#REF!=20,53,0)</f>
        <v>#REF!</v>
      </c>
      <c r="HQ33" s="42" t="e">
        <f>IF(#REF!&gt;20,0,0)</f>
        <v>#REF!</v>
      </c>
      <c r="HR33" s="42" t="e">
        <f>IF(#REF!="сх",0,0)</f>
        <v>#REF!</v>
      </c>
      <c r="HS33" s="42" t="e">
        <f t="shared" si="34"/>
        <v>#REF!</v>
      </c>
      <c r="HT33" s="42" t="e">
        <f>IF(#REF!=1,100,0)</f>
        <v>#REF!</v>
      </c>
      <c r="HU33" s="42" t="e">
        <f>IF(#REF!=2,98,0)</f>
        <v>#REF!</v>
      </c>
      <c r="HV33" s="42" t="e">
        <f>IF(#REF!=3,95,0)</f>
        <v>#REF!</v>
      </c>
      <c r="HW33" s="42" t="e">
        <f>IF(#REF!=4,93,0)</f>
        <v>#REF!</v>
      </c>
      <c r="HX33" s="42" t="e">
        <f>IF(#REF!=5,90,0)</f>
        <v>#REF!</v>
      </c>
      <c r="HY33" s="42" t="e">
        <f>IF(#REF!=6,88,0)</f>
        <v>#REF!</v>
      </c>
      <c r="HZ33" s="42" t="e">
        <f>IF(#REF!=7,85,0)</f>
        <v>#REF!</v>
      </c>
      <c r="IA33" s="42" t="e">
        <f>IF(#REF!=8,83,0)</f>
        <v>#REF!</v>
      </c>
      <c r="IB33" s="42" t="e">
        <f>IF(#REF!=9,80,0)</f>
        <v>#REF!</v>
      </c>
      <c r="IC33" s="42" t="e">
        <f>IF(#REF!=10,78,0)</f>
        <v>#REF!</v>
      </c>
      <c r="ID33" s="42" t="e">
        <f>IF(#REF!=11,75,0)</f>
        <v>#REF!</v>
      </c>
      <c r="IE33" s="42" t="e">
        <f>IF(#REF!=12,73,0)</f>
        <v>#REF!</v>
      </c>
      <c r="IF33" s="42" t="e">
        <f>IF(#REF!=13,70,0)</f>
        <v>#REF!</v>
      </c>
      <c r="IG33" s="42" t="e">
        <f>IF(#REF!=14,68,0)</f>
        <v>#REF!</v>
      </c>
      <c r="IH33" s="42" t="e">
        <f>IF(#REF!=15,65,0)</f>
        <v>#REF!</v>
      </c>
      <c r="II33" s="42" t="e">
        <f>IF(#REF!=16,63,0)</f>
        <v>#REF!</v>
      </c>
      <c r="IJ33" s="42" t="e">
        <f>IF(#REF!=17,60,0)</f>
        <v>#REF!</v>
      </c>
      <c r="IK33" s="42" t="e">
        <f>IF(#REF!=18,58,0)</f>
        <v>#REF!</v>
      </c>
      <c r="IL33" s="42" t="e">
        <f>IF(#REF!=19,55,0)</f>
        <v>#REF!</v>
      </c>
      <c r="IM33" s="42" t="e">
        <f>IF(#REF!=20,53,0)</f>
        <v>#REF!</v>
      </c>
      <c r="IN33" s="42" t="e">
        <f>IF(#REF!&gt;20,0,0)</f>
        <v>#REF!</v>
      </c>
      <c r="IO33" s="42" t="e">
        <f>IF(#REF!="сх",0,0)</f>
        <v>#REF!</v>
      </c>
      <c r="IP33" s="42" t="e">
        <f t="shared" si="35"/>
        <v>#REF!</v>
      </c>
      <c r="IQ33" s="40"/>
      <c r="IR33" s="40"/>
      <c r="IS33" s="40"/>
      <c r="IT33" s="40"/>
      <c r="IU33" s="40"/>
      <c r="IV33" s="40"/>
    </row>
    <row r="34" spans="1:256" s="3" customFormat="1" ht="34.5">
      <c r="A34" s="43"/>
      <c r="B34" s="44"/>
      <c r="C34" s="44"/>
      <c r="D34" s="45"/>
      <c r="E34" s="44"/>
      <c r="F34" s="44"/>
      <c r="G34" s="44"/>
      <c r="H34" s="44"/>
      <c r="I34" s="44"/>
      <c r="J34" s="44"/>
      <c r="K34" s="43"/>
      <c r="L34" s="41"/>
      <c r="M34" s="40"/>
      <c r="N34" s="41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0"/>
      <c r="IR34" s="40"/>
      <c r="IS34" s="40"/>
      <c r="IT34" s="40"/>
      <c r="IU34" s="40"/>
      <c r="IV34" s="40"/>
    </row>
    <row r="35" spans="1:256" s="26" customFormat="1" ht="43.5">
      <c r="A35" s="33" t="s">
        <v>19</v>
      </c>
      <c r="B35" s="33"/>
      <c r="C35" s="33"/>
      <c r="D35" s="33"/>
      <c r="E35" s="33"/>
      <c r="F35" s="33"/>
      <c r="G35" s="33"/>
      <c r="H35" s="33"/>
      <c r="I35" s="33"/>
      <c r="J35" s="34"/>
      <c r="K35" s="35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5"/>
      <c r="DV35" s="35"/>
      <c r="DW35" s="35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6"/>
      <c r="EP35" s="36"/>
      <c r="EQ35" s="36"/>
      <c r="ER35" s="36"/>
      <c r="ES35" s="36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26" customFormat="1" ht="43.5">
      <c r="A36" s="33" t="s">
        <v>65</v>
      </c>
      <c r="B36" s="33"/>
      <c r="C36" s="33"/>
      <c r="D36" s="33"/>
      <c r="E36" s="33"/>
      <c r="F36" s="33"/>
      <c r="G36" s="33"/>
      <c r="H36" s="33"/>
      <c r="I36" s="33"/>
      <c r="J36" s="34"/>
      <c r="K36" s="3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5"/>
      <c r="DV36" s="35"/>
      <c r="DW36" s="35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6"/>
      <c r="EP36" s="36"/>
      <c r="EQ36" s="36"/>
      <c r="ER36" s="36"/>
      <c r="ES36" s="36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26" customFormat="1" ht="49.5" customHeight="1">
      <c r="A37" s="33"/>
      <c r="B37" s="33"/>
      <c r="C37" s="33"/>
      <c r="D37" s="33"/>
      <c r="E37" s="33"/>
      <c r="F37" s="33"/>
      <c r="G37" s="33"/>
      <c r="H37" s="33"/>
      <c r="I37" s="33"/>
      <c r="J37" s="34"/>
      <c r="K37" s="35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5"/>
      <c r="DV37" s="35"/>
      <c r="DW37" s="35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6"/>
      <c r="EP37" s="36"/>
      <c r="EQ37" s="36"/>
      <c r="ER37" s="36"/>
      <c r="ES37" s="36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s="26" customFormat="1" ht="37.5" customHeight="1">
      <c r="A38" s="33" t="s">
        <v>28</v>
      </c>
      <c r="B38" s="33"/>
      <c r="C38" s="33"/>
      <c r="D38" s="33"/>
      <c r="E38" s="33"/>
      <c r="F38" s="33"/>
      <c r="G38" s="33"/>
      <c r="H38" s="33"/>
      <c r="I38" s="33"/>
      <c r="J38" s="34"/>
      <c r="K38" s="3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5"/>
      <c r="DV38" s="35"/>
      <c r="DW38" s="35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6"/>
      <c r="EP38" s="36"/>
      <c r="EQ38" s="36"/>
      <c r="ER38" s="36"/>
      <c r="ES38" s="36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s="26" customFormat="1" ht="43.5">
      <c r="A39" s="37" t="s">
        <v>66</v>
      </c>
      <c r="B39" s="37"/>
      <c r="C39" s="37"/>
      <c r="D39" s="37"/>
      <c r="E39" s="37"/>
      <c r="F39" s="37"/>
      <c r="G39" s="37"/>
      <c r="H39" s="37"/>
      <c r="I39" s="37"/>
      <c r="J39" s="34"/>
      <c r="K39" s="35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5"/>
      <c r="DV39" s="35"/>
      <c r="DW39" s="35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6"/>
      <c r="EP39" s="36"/>
      <c r="EQ39" s="36"/>
      <c r="ER39" s="36"/>
      <c r="ES39" s="36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s="26" customFormat="1" ht="43.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5"/>
      <c r="T40" s="28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8"/>
      <c r="EE40" s="28"/>
      <c r="EF40" s="28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9"/>
      <c r="EY40" s="29"/>
      <c r="EZ40" s="29"/>
      <c r="FA40" s="29"/>
      <c r="FB40" s="29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s="26" customFormat="1" ht="43.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5"/>
      <c r="T41" s="28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8"/>
      <c r="EE41" s="28"/>
      <c r="EF41" s="28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9"/>
      <c r="EY41" s="29"/>
      <c r="EZ41" s="29"/>
      <c r="FA41" s="29"/>
      <c r="FB41" s="29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s="26" customFormat="1" ht="43.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5"/>
      <c r="T42" s="28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8"/>
      <c r="EE42" s="28"/>
      <c r="EF42" s="28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9"/>
      <c r="EY42" s="29"/>
      <c r="EZ42" s="29"/>
      <c r="FA42" s="29"/>
      <c r="FB42" s="29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s="26" customFormat="1" ht="43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5"/>
      <c r="T43" s="28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8"/>
      <c r="EE43" s="28"/>
      <c r="EF43" s="28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9"/>
      <c r="EY43" s="29"/>
      <c r="EZ43" s="29"/>
      <c r="FA43" s="29"/>
      <c r="FB43" s="29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s="26" customFormat="1" ht="43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5"/>
      <c r="T44" s="28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8"/>
      <c r="EE44" s="28"/>
      <c r="EF44" s="28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9"/>
      <c r="EY44" s="29"/>
      <c r="EZ44" s="29"/>
      <c r="FA44" s="29"/>
      <c r="FB44" s="29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s="26" customFormat="1" ht="4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5"/>
      <c r="T45" s="28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8"/>
      <c r="EE45" s="28"/>
      <c r="EF45" s="28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9"/>
      <c r="EY45" s="29"/>
      <c r="EZ45" s="29"/>
      <c r="FA45" s="29"/>
      <c r="FB45" s="29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s="26" customFormat="1" ht="43.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5"/>
      <c r="T46" s="28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8"/>
      <c r="EE46" s="28"/>
      <c r="EF46" s="28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9"/>
      <c r="EY46" s="29"/>
      <c r="EZ46" s="29"/>
      <c r="FA46" s="29"/>
      <c r="FB46" s="29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s="26" customFormat="1" ht="43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5"/>
      <c r="T47" s="28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8"/>
      <c r="EE47" s="28"/>
      <c r="EF47" s="28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9"/>
      <c r="EY47" s="29"/>
      <c r="EZ47" s="29"/>
      <c r="FA47" s="29"/>
      <c r="FB47" s="29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26" customFormat="1" ht="43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T48" s="31"/>
      <c r="ED48" s="31"/>
      <c r="EE48" s="31"/>
      <c r="EF48" s="31"/>
      <c r="EX48" s="32"/>
      <c r="EY48" s="32"/>
      <c r="EZ48" s="32"/>
      <c r="FA48" s="32"/>
      <c r="FB48" s="32"/>
    </row>
    <row r="49" spans="1:256" s="26" customFormat="1" ht="43.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T49" s="31"/>
      <c r="ED49" s="31"/>
      <c r="EE49" s="31"/>
      <c r="EF49" s="31"/>
      <c r="EX49" s="32"/>
      <c r="EY49" s="32"/>
      <c r="EZ49" s="32"/>
      <c r="FA49" s="32"/>
      <c r="FB49" s="32"/>
    </row>
    <row r="50" spans="1:256" s="26" customFormat="1" ht="43.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T50" s="31"/>
      <c r="ED50" s="31"/>
      <c r="EE50" s="31"/>
      <c r="EF50" s="31"/>
      <c r="EX50" s="32"/>
      <c r="EY50" s="32"/>
      <c r="EZ50" s="32"/>
      <c r="FA50" s="32"/>
      <c r="FB50" s="32"/>
    </row>
    <row r="51" spans="1:256" s="26" customFormat="1" ht="43.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T51" s="31"/>
      <c r="ED51" s="31"/>
      <c r="EE51" s="31"/>
      <c r="EF51" s="31"/>
      <c r="EX51" s="32"/>
      <c r="EY51" s="32"/>
      <c r="EZ51" s="32"/>
      <c r="FA51" s="32"/>
      <c r="FB51" s="32"/>
    </row>
    <row r="52" spans="1:256" s="26" customFormat="1" ht="43.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T52" s="31"/>
      <c r="ED52" s="31"/>
      <c r="EE52" s="31"/>
      <c r="EF52" s="31"/>
      <c r="EX52" s="32"/>
      <c r="EY52" s="32"/>
      <c r="EZ52" s="32"/>
      <c r="FA52" s="32"/>
      <c r="FB52" s="32"/>
    </row>
    <row r="53" spans="1:256" s="26" customFormat="1" ht="43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T53" s="31"/>
      <c r="ED53" s="31"/>
      <c r="EE53" s="31"/>
      <c r="EF53" s="31"/>
      <c r="EX53" s="32"/>
      <c r="EY53" s="32"/>
      <c r="EZ53" s="32"/>
      <c r="FA53" s="32"/>
      <c r="FB53" s="32"/>
    </row>
    <row r="54" spans="1:256" s="26" customFormat="1" ht="43.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T54" s="31"/>
      <c r="ED54" s="31"/>
      <c r="EE54" s="31"/>
      <c r="EF54" s="31"/>
      <c r="EX54" s="32"/>
      <c r="EY54" s="32"/>
      <c r="EZ54" s="32"/>
      <c r="FA54" s="32"/>
      <c r="FB54" s="32"/>
    </row>
    <row r="55" spans="1:256" s="26" customFormat="1" ht="43.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T55" s="31"/>
      <c r="ED55" s="31"/>
      <c r="EE55" s="31"/>
      <c r="EF55" s="31"/>
      <c r="EX55" s="32"/>
      <c r="EY55" s="32"/>
      <c r="EZ55" s="32"/>
      <c r="FA55" s="32"/>
      <c r="FB55" s="32"/>
    </row>
    <row r="56" spans="1:256" s="26" customFormat="1" ht="43.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T56" s="31"/>
      <c r="ED56" s="31"/>
      <c r="EE56" s="31"/>
      <c r="EF56" s="31"/>
      <c r="EX56" s="32"/>
      <c r="EY56" s="32"/>
      <c r="EZ56" s="32"/>
      <c r="FA56" s="32"/>
      <c r="FB56" s="32"/>
    </row>
    <row r="57" spans="1:256" s="26" customFormat="1" ht="43.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T57" s="31"/>
      <c r="ED57" s="31"/>
      <c r="EE57" s="31"/>
      <c r="EF57" s="31"/>
      <c r="EX57" s="32"/>
      <c r="EY57" s="32"/>
      <c r="EZ57" s="32"/>
      <c r="FA57" s="32"/>
      <c r="FB57" s="32"/>
    </row>
    <row r="58" spans="1:256" s="26" customFormat="1" ht="43.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T58" s="31"/>
      <c r="ED58" s="31"/>
      <c r="EE58" s="31"/>
      <c r="EF58" s="31"/>
      <c r="EX58" s="32"/>
      <c r="EY58" s="32"/>
      <c r="EZ58" s="32"/>
      <c r="FA58" s="32"/>
      <c r="FB58" s="32"/>
    </row>
    <row r="59" spans="1:256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8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7"/>
      <c r="DX59" s="7"/>
      <c r="DY59" s="7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9"/>
      <c r="ER59" s="9"/>
      <c r="ES59" s="9"/>
      <c r="ET59" s="9"/>
      <c r="EU59" s="9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8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7"/>
      <c r="DX60" s="7"/>
      <c r="DY60" s="7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9"/>
      <c r="ER60" s="9"/>
      <c r="ES60" s="9"/>
      <c r="ET60" s="9"/>
      <c r="EU60" s="9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8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7"/>
      <c r="DX61" s="7"/>
      <c r="DY61" s="7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9"/>
      <c r="ER61" s="9"/>
      <c r="ES61" s="9"/>
      <c r="ET61" s="9"/>
      <c r="EU61" s="9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8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7"/>
      <c r="DX62" s="7"/>
      <c r="DY62" s="7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9"/>
      <c r="ER62" s="9"/>
      <c r="ES62" s="9"/>
      <c r="ET62" s="9"/>
      <c r="EU62" s="9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8"/>
      <c r="M63" s="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7"/>
      <c r="DX63" s="7"/>
      <c r="DY63" s="7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9"/>
      <c r="ER63" s="9"/>
      <c r="ES63" s="9"/>
      <c r="ET63" s="9"/>
      <c r="EU63" s="9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8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7"/>
      <c r="DX64" s="7"/>
      <c r="DY64" s="7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9"/>
      <c r="ER64" s="9"/>
      <c r="ES64" s="9"/>
      <c r="ET64" s="9"/>
      <c r="EU64" s="9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</sheetData>
  <sheetProtection formatCells="0" formatColumns="0" formatRows="0" insertColumns="0" insertRows="0" insertHyperlinks="0" deleteColumns="0" deleteRows="0" autoFilter="0" pivotTables="0"/>
  <mergeCells count="31">
    <mergeCell ref="L1:L4"/>
    <mergeCell ref="A4:K4"/>
    <mergeCell ref="A5:K5"/>
    <mergeCell ref="A7:A9"/>
    <mergeCell ref="B7:B9"/>
    <mergeCell ref="E7:E9"/>
    <mergeCell ref="K7:K9"/>
    <mergeCell ref="L7:L9"/>
    <mergeCell ref="C7:C9"/>
    <mergeCell ref="G7:G9"/>
    <mergeCell ref="A2:K2"/>
    <mergeCell ref="I7:I9"/>
    <mergeCell ref="J7:J9"/>
    <mergeCell ref="F7:F9"/>
    <mergeCell ref="A3:K3"/>
    <mergeCell ref="G6:H6"/>
    <mergeCell ref="D7:D9"/>
    <mergeCell ref="K25:K33"/>
    <mergeCell ref="I6:J6"/>
    <mergeCell ref="H7:H9"/>
    <mergeCell ref="A10:A17"/>
    <mergeCell ref="B10:B17"/>
    <mergeCell ref="C10:C17"/>
    <mergeCell ref="K10:K17"/>
    <mergeCell ref="A18:A24"/>
    <mergeCell ref="B18:B24"/>
    <mergeCell ref="C18:C24"/>
    <mergeCell ref="K18:K24"/>
    <mergeCell ref="A25:A33"/>
    <mergeCell ref="B25:B33"/>
    <mergeCell ref="C25:C33"/>
  </mergeCells>
  <phoneticPr fontId="0" type="noConversion"/>
  <printOptions horizontalCentered="1"/>
  <pageMargins left="0.62992125984251968" right="0.23622047244094491" top="0.15748031496062992" bottom="0.35433070866141736" header="0.51181102362204722" footer="0.51181102362204722"/>
  <pageSetup paperSize="9" scale="36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9">
    <tabColor rgb="FF7030A0"/>
    <pageSetUpPr fitToPage="1"/>
  </sheetPr>
  <dimension ref="A1:IV51"/>
  <sheetViews>
    <sheetView tabSelected="1" topLeftCell="A4" zoomScale="40" zoomScaleNormal="40" zoomScalePageLayoutView="75" workbookViewId="0">
      <selection activeCell="D35" sqref="D35"/>
    </sheetView>
  </sheetViews>
  <sheetFormatPr defaultColWidth="0" defaultRowHeight="12.75"/>
  <cols>
    <col min="1" max="1" width="16.28515625" style="4" customWidth="1"/>
    <col min="2" max="2" width="81.5703125" style="4" customWidth="1"/>
    <col min="3" max="3" width="48.28515625" style="4" customWidth="1"/>
    <col min="4" max="4" width="80.85546875" style="4" customWidth="1"/>
    <col min="5" max="5" width="49.42578125" style="4" customWidth="1"/>
    <col min="6" max="7" width="25.28515625" style="4" customWidth="1"/>
    <col min="8" max="8" width="13.85546875" style="4" customWidth="1"/>
    <col min="9" max="9" width="25.28515625" style="4" customWidth="1"/>
    <col min="10" max="10" width="13.85546875" style="4" customWidth="1"/>
    <col min="11" max="11" width="10.85546875" style="4" customWidth="1"/>
    <col min="12" max="12" width="0.7109375" style="1" hidden="1" customWidth="1"/>
    <col min="13" max="13" width="0" hidden="1" customWidth="1"/>
    <col min="14" max="14" width="7.5703125" style="1" hidden="1" customWidth="1"/>
    <col min="15" max="126" width="7.140625" style="1" hidden="1" customWidth="1"/>
    <col min="127" max="129" width="0" hidden="1" customWidth="1"/>
    <col min="130" max="143" width="8.5703125" style="1" hidden="1" customWidth="1"/>
    <col min="144" max="145" width="7.140625" style="1" hidden="1" customWidth="1"/>
    <col min="146" max="146" width="8.5703125" style="1" hidden="1" customWidth="1"/>
    <col min="147" max="147" width="8.7109375" style="2" hidden="1" customWidth="1"/>
    <col min="148" max="148" width="6.140625" style="2" hidden="1" customWidth="1"/>
    <col min="149" max="149" width="8" style="2" hidden="1" customWidth="1"/>
    <col min="150" max="150" width="3.7109375" style="2" hidden="1" customWidth="1"/>
    <col min="151" max="151" width="9.140625" style="2" hidden="1" customWidth="1"/>
    <col min="152" max="152" width="10" style="1" hidden="1" customWidth="1"/>
    <col min="153" max="153" width="8.140625" style="1" hidden="1" customWidth="1"/>
    <col min="154" max="154" width="7.5703125" style="1" hidden="1" customWidth="1"/>
    <col min="155" max="155" width="9.5703125" style="1" hidden="1" customWidth="1"/>
    <col min="156" max="156" width="5.5703125" style="1" hidden="1" customWidth="1"/>
    <col min="157" max="158" width="5.42578125" style="1" hidden="1" customWidth="1"/>
    <col min="159" max="204" width="3.7109375" style="1" hidden="1" customWidth="1"/>
    <col min="205" max="205" width="7.42578125" style="1" hidden="1" customWidth="1"/>
    <col min="206" max="226" width="3.7109375" style="1" hidden="1" customWidth="1"/>
    <col min="227" max="227" width="5.42578125" style="1" hidden="1" customWidth="1"/>
    <col min="228" max="228" width="5.7109375" style="1" hidden="1" customWidth="1"/>
    <col min="229" max="249" width="3.7109375" style="1" hidden="1" customWidth="1"/>
    <col min="250" max="250" width="5" style="1" hidden="1" customWidth="1"/>
    <col min="251" max="251" width="5.140625" style="1" hidden="1" customWidth="1"/>
    <col min="252" max="252" width="5" style="1" hidden="1" customWidth="1"/>
    <col min="253" max="253" width="7" style="1" hidden="1" customWidth="1"/>
    <col min="254" max="254" width="7.140625" style="1" hidden="1" customWidth="1"/>
    <col min="255" max="16384" width="9.140625" style="1" hidden="1"/>
  </cols>
  <sheetData>
    <row r="1" spans="1:256" ht="93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92"/>
      <c r="M1" s="7"/>
      <c r="N1" s="5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70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93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11"/>
      <c r="FD2" s="11"/>
      <c r="FE2" s="11"/>
      <c r="FF2" s="12"/>
      <c r="FG2" s="12"/>
      <c r="FH2" s="12"/>
      <c r="FI2" s="12"/>
      <c r="FJ2" s="13"/>
      <c r="FK2" s="13"/>
      <c r="FL2" s="13"/>
      <c r="FM2" s="13"/>
      <c r="FN2" s="13"/>
      <c r="FO2" s="13" t="s">
        <v>12</v>
      </c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8"/>
      <c r="IV2" s="8"/>
    </row>
    <row r="3" spans="1:256" ht="28.5" customHeight="1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93"/>
      <c r="M3" s="7"/>
      <c r="N3" s="10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1"/>
      <c r="FD3" s="11"/>
      <c r="FE3" s="11"/>
      <c r="FF3" s="12"/>
      <c r="FG3" s="12"/>
      <c r="FH3" s="12"/>
      <c r="FI3" s="12"/>
      <c r="FJ3" s="13"/>
      <c r="FK3" s="13"/>
      <c r="FL3" s="13"/>
      <c r="FM3" s="13"/>
      <c r="FN3" s="13"/>
      <c r="FO3" s="13" t="s">
        <v>12</v>
      </c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8"/>
      <c r="IV3" s="8"/>
    </row>
    <row r="4" spans="1:256" ht="33.75" customHeight="1">
      <c r="A4" s="94" t="s">
        <v>33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3"/>
      <c r="M4" s="7"/>
      <c r="N4" s="10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3"/>
      <c r="FD4" s="13" t="s">
        <v>3</v>
      </c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 t="s">
        <v>4</v>
      </c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 t="s">
        <v>5</v>
      </c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 t="s">
        <v>6</v>
      </c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8"/>
      <c r="IR4" s="13"/>
      <c r="IS4" s="13"/>
      <c r="IT4" s="13"/>
      <c r="IU4" s="8"/>
      <c r="IV4" s="8"/>
    </row>
    <row r="5" spans="1:256" ht="42" customHeight="1">
      <c r="A5" s="95" t="s">
        <v>31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16"/>
      <c r="M5" s="7"/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3">
        <v>1</v>
      </c>
      <c r="FD5" s="13">
        <v>2</v>
      </c>
      <c r="FE5" s="13">
        <v>3</v>
      </c>
      <c r="FF5" s="13">
        <v>4</v>
      </c>
      <c r="FG5" s="13">
        <v>5</v>
      </c>
      <c r="FH5" s="13">
        <v>6</v>
      </c>
      <c r="FI5" s="13">
        <v>7</v>
      </c>
      <c r="FJ5" s="13">
        <v>8</v>
      </c>
      <c r="FK5" s="13">
        <v>9</v>
      </c>
      <c r="FL5" s="13">
        <v>10</v>
      </c>
      <c r="FM5" s="13">
        <v>11</v>
      </c>
      <c r="FN5" s="13">
        <v>12</v>
      </c>
      <c r="FO5" s="13">
        <v>13</v>
      </c>
      <c r="FP5" s="13">
        <v>14</v>
      </c>
      <c r="FQ5" s="13">
        <v>15</v>
      </c>
      <c r="FR5" s="13">
        <v>16</v>
      </c>
      <c r="FS5" s="13">
        <v>17</v>
      </c>
      <c r="FT5" s="13">
        <v>18</v>
      </c>
      <c r="FU5" s="13">
        <v>19</v>
      </c>
      <c r="FV5" s="13">
        <v>20</v>
      </c>
      <c r="FW5" s="13">
        <v>21</v>
      </c>
      <c r="FX5" s="13" t="s">
        <v>1</v>
      </c>
      <c r="FY5" s="13" t="s">
        <v>15</v>
      </c>
      <c r="FZ5" s="13">
        <v>1</v>
      </c>
      <c r="GA5" s="13">
        <v>2</v>
      </c>
      <c r="GB5" s="13">
        <v>3</v>
      </c>
      <c r="GC5" s="13">
        <v>4</v>
      </c>
      <c r="GD5" s="13">
        <v>5</v>
      </c>
      <c r="GE5" s="13">
        <v>6</v>
      </c>
      <c r="GF5" s="13">
        <v>7</v>
      </c>
      <c r="GG5" s="13">
        <v>8</v>
      </c>
      <c r="GH5" s="13">
        <v>9</v>
      </c>
      <c r="GI5" s="13">
        <v>10</v>
      </c>
      <c r="GJ5" s="13">
        <v>11</v>
      </c>
      <c r="GK5" s="13">
        <v>12</v>
      </c>
      <c r="GL5" s="13">
        <v>13</v>
      </c>
      <c r="GM5" s="13">
        <v>14</v>
      </c>
      <c r="GN5" s="13">
        <v>15</v>
      </c>
      <c r="GO5" s="13">
        <v>16</v>
      </c>
      <c r="GP5" s="13">
        <v>17</v>
      </c>
      <c r="GQ5" s="13">
        <v>18</v>
      </c>
      <c r="GR5" s="13">
        <v>19</v>
      </c>
      <c r="GS5" s="13">
        <v>20</v>
      </c>
      <c r="GT5" s="13">
        <v>21</v>
      </c>
      <c r="GU5" s="13" t="s">
        <v>2</v>
      </c>
      <c r="GV5" s="13" t="s">
        <v>14</v>
      </c>
      <c r="GW5" s="13">
        <v>1</v>
      </c>
      <c r="GX5" s="13">
        <v>2</v>
      </c>
      <c r="GY5" s="13">
        <v>3</v>
      </c>
      <c r="GZ5" s="13">
        <v>4</v>
      </c>
      <c r="HA5" s="13">
        <v>5</v>
      </c>
      <c r="HB5" s="13">
        <v>6</v>
      </c>
      <c r="HC5" s="13">
        <v>7</v>
      </c>
      <c r="HD5" s="13">
        <v>8</v>
      </c>
      <c r="HE5" s="13">
        <v>9</v>
      </c>
      <c r="HF5" s="13">
        <v>10</v>
      </c>
      <c r="HG5" s="13">
        <v>11</v>
      </c>
      <c r="HH5" s="13">
        <v>12</v>
      </c>
      <c r="HI5" s="13">
        <v>13</v>
      </c>
      <c r="HJ5" s="13">
        <v>14</v>
      </c>
      <c r="HK5" s="13">
        <v>15</v>
      </c>
      <c r="HL5" s="13">
        <v>16</v>
      </c>
      <c r="HM5" s="13">
        <v>17</v>
      </c>
      <c r="HN5" s="13">
        <v>18</v>
      </c>
      <c r="HO5" s="13">
        <v>19</v>
      </c>
      <c r="HP5" s="13">
        <v>20</v>
      </c>
      <c r="HQ5" s="13">
        <v>21</v>
      </c>
      <c r="HR5" s="13" t="s">
        <v>1</v>
      </c>
      <c r="HS5" s="13" t="s">
        <v>13</v>
      </c>
      <c r="HT5" s="13">
        <v>1</v>
      </c>
      <c r="HU5" s="13">
        <v>2</v>
      </c>
      <c r="HV5" s="13">
        <v>3</v>
      </c>
      <c r="HW5" s="13">
        <v>4</v>
      </c>
      <c r="HX5" s="13">
        <v>5</v>
      </c>
      <c r="HY5" s="13">
        <v>6</v>
      </c>
      <c r="HZ5" s="13">
        <v>7</v>
      </c>
      <c r="IA5" s="13">
        <v>8</v>
      </c>
      <c r="IB5" s="13">
        <v>9</v>
      </c>
      <c r="IC5" s="13">
        <v>10</v>
      </c>
      <c r="ID5" s="13">
        <v>11</v>
      </c>
      <c r="IE5" s="13">
        <v>12</v>
      </c>
      <c r="IF5" s="13">
        <v>13</v>
      </c>
      <c r="IG5" s="13">
        <v>14</v>
      </c>
      <c r="IH5" s="13">
        <v>15</v>
      </c>
      <c r="II5" s="13">
        <v>16</v>
      </c>
      <c r="IJ5" s="13">
        <v>17</v>
      </c>
      <c r="IK5" s="13">
        <v>18</v>
      </c>
      <c r="IL5" s="13">
        <v>19</v>
      </c>
      <c r="IM5" s="13">
        <v>20</v>
      </c>
      <c r="IN5" s="13">
        <v>21</v>
      </c>
      <c r="IO5" s="13" t="s">
        <v>1</v>
      </c>
      <c r="IP5" s="13" t="s">
        <v>13</v>
      </c>
      <c r="IQ5" s="18">
        <f>COUNT(FC5:IP5)</f>
        <v>84</v>
      </c>
      <c r="IR5" s="13" t="s">
        <v>8</v>
      </c>
      <c r="IS5" s="13" t="s">
        <v>9</v>
      </c>
      <c r="IT5" s="19" t="s">
        <v>7</v>
      </c>
      <c r="IU5" s="8"/>
      <c r="IV5" s="8"/>
    </row>
    <row r="6" spans="1:256" ht="24" customHeight="1" thickBot="1">
      <c r="A6" s="14"/>
      <c r="B6" s="14"/>
      <c r="C6" s="14"/>
      <c r="D6" s="14"/>
      <c r="E6" s="14"/>
      <c r="F6" s="57"/>
      <c r="G6" s="76" t="s">
        <v>26</v>
      </c>
      <c r="H6" s="76"/>
      <c r="I6" s="76" t="s">
        <v>27</v>
      </c>
      <c r="J6" s="76"/>
      <c r="K6" s="15"/>
      <c r="L6" s="16"/>
      <c r="M6" s="7"/>
      <c r="N6" s="1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8"/>
      <c r="IR6" s="13"/>
      <c r="IS6" s="13"/>
      <c r="IT6" s="19"/>
      <c r="IU6" s="8"/>
      <c r="IV6" s="8"/>
    </row>
    <row r="7" spans="1:256" ht="19.5" customHeight="1">
      <c r="A7" s="89" t="s">
        <v>18</v>
      </c>
      <c r="B7" s="89" t="s">
        <v>20</v>
      </c>
      <c r="C7" s="89" t="s">
        <v>24</v>
      </c>
      <c r="D7" s="89" t="s">
        <v>25</v>
      </c>
      <c r="E7" s="97" t="s">
        <v>30</v>
      </c>
      <c r="F7" s="86" t="s">
        <v>0</v>
      </c>
      <c r="G7" s="86" t="s">
        <v>23</v>
      </c>
      <c r="H7" s="77" t="s">
        <v>22</v>
      </c>
      <c r="I7" s="86" t="s">
        <v>23</v>
      </c>
      <c r="J7" s="77" t="s">
        <v>22</v>
      </c>
      <c r="K7" s="99" t="s">
        <v>21</v>
      </c>
      <c r="L7" s="102" t="s">
        <v>10</v>
      </c>
      <c r="M7" s="7"/>
      <c r="N7" s="2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8"/>
      <c r="IR7" s="13"/>
      <c r="IS7" s="13"/>
      <c r="IT7" s="13"/>
      <c r="IU7" s="8"/>
      <c r="IV7" s="8"/>
    </row>
    <row r="8" spans="1:256" ht="9.75" customHeight="1">
      <c r="A8" s="96"/>
      <c r="B8" s="96"/>
      <c r="C8" s="90"/>
      <c r="D8" s="90"/>
      <c r="E8" s="98"/>
      <c r="F8" s="87"/>
      <c r="G8" s="87"/>
      <c r="H8" s="78"/>
      <c r="I8" s="87"/>
      <c r="J8" s="78"/>
      <c r="K8" s="100"/>
      <c r="L8" s="103"/>
      <c r="M8" s="7"/>
      <c r="N8" s="20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1"/>
      <c r="FD8" s="11"/>
      <c r="FE8" s="11"/>
      <c r="FF8" s="12"/>
      <c r="FG8" s="12"/>
      <c r="FH8" s="12"/>
      <c r="FI8" s="12"/>
      <c r="FJ8" s="13"/>
      <c r="FK8" s="13"/>
      <c r="FL8" s="13"/>
      <c r="FM8" s="13"/>
      <c r="FN8" s="13"/>
      <c r="FO8" s="13" t="s">
        <v>12</v>
      </c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8"/>
      <c r="IV8" s="8"/>
    </row>
    <row r="9" spans="1:256" ht="10.5" customHeight="1" thickBot="1">
      <c r="A9" s="96"/>
      <c r="B9" s="96"/>
      <c r="C9" s="90"/>
      <c r="D9" s="90"/>
      <c r="E9" s="98"/>
      <c r="F9" s="88"/>
      <c r="G9" s="88"/>
      <c r="H9" s="79"/>
      <c r="I9" s="88"/>
      <c r="J9" s="79"/>
      <c r="K9" s="101"/>
      <c r="L9" s="104"/>
      <c r="M9" s="7"/>
      <c r="N9" s="21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2" t="s">
        <v>7</v>
      </c>
      <c r="EY9" s="8"/>
      <c r="EZ9" s="8" t="s">
        <v>16</v>
      </c>
      <c r="FA9" s="8" t="s">
        <v>17</v>
      </c>
      <c r="FB9" s="8"/>
      <c r="FC9" s="13"/>
      <c r="FD9" s="13" t="s">
        <v>3</v>
      </c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 t="s">
        <v>4</v>
      </c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 t="s">
        <v>5</v>
      </c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 t="s">
        <v>6</v>
      </c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8"/>
      <c r="IR9" s="13"/>
      <c r="IS9" s="13"/>
      <c r="IT9" s="13"/>
      <c r="IU9" s="13"/>
      <c r="IV9" s="8"/>
    </row>
    <row r="10" spans="1:256" s="3" customFormat="1" ht="34.5">
      <c r="A10" s="73">
        <v>1</v>
      </c>
      <c r="B10" s="80" t="s">
        <v>68</v>
      </c>
      <c r="C10" s="82" t="s">
        <v>69</v>
      </c>
      <c r="D10" s="64" t="s">
        <v>70</v>
      </c>
      <c r="E10" s="65">
        <v>65</v>
      </c>
      <c r="F10" s="66">
        <v>4</v>
      </c>
      <c r="G10" s="46">
        <v>1</v>
      </c>
      <c r="H10" s="47">
        <v>45</v>
      </c>
      <c r="I10" s="46">
        <v>1</v>
      </c>
      <c r="J10" s="48">
        <v>45</v>
      </c>
      <c r="K10" s="73">
        <v>403</v>
      </c>
      <c r="L10" s="39" t="e">
        <f>#REF!+#REF!</f>
        <v>#REF!</v>
      </c>
      <c r="M10" s="40"/>
      <c r="N10" s="41"/>
      <c r="O10" s="40" t="e">
        <f>IF(#REF!=1,25,0)</f>
        <v>#REF!</v>
      </c>
      <c r="P10" s="40" t="e">
        <f>IF(#REF!=2,22,0)</f>
        <v>#REF!</v>
      </c>
      <c r="Q10" s="40" t="e">
        <f>IF(#REF!=3,20,0)</f>
        <v>#REF!</v>
      </c>
      <c r="R10" s="40" t="e">
        <f>IF(#REF!=4,18,0)</f>
        <v>#REF!</v>
      </c>
      <c r="S10" s="40" t="e">
        <f>IF(#REF!=5,16,0)</f>
        <v>#REF!</v>
      </c>
      <c r="T10" s="40" t="e">
        <f>IF(#REF!=6,15,0)</f>
        <v>#REF!</v>
      </c>
      <c r="U10" s="40" t="e">
        <f>IF(#REF!=7,14,0)</f>
        <v>#REF!</v>
      </c>
      <c r="V10" s="40" t="e">
        <f>IF(#REF!=8,13,0)</f>
        <v>#REF!</v>
      </c>
      <c r="W10" s="40" t="e">
        <f>IF(#REF!=9,12,0)</f>
        <v>#REF!</v>
      </c>
      <c r="X10" s="40" t="e">
        <f>IF(#REF!=10,11,0)</f>
        <v>#REF!</v>
      </c>
      <c r="Y10" s="40" t="e">
        <f>IF(#REF!=11,10,0)</f>
        <v>#REF!</v>
      </c>
      <c r="Z10" s="40" t="e">
        <f>IF(#REF!=12,9,0)</f>
        <v>#REF!</v>
      </c>
      <c r="AA10" s="40" t="e">
        <f>IF(#REF!=13,8,0)</f>
        <v>#REF!</v>
      </c>
      <c r="AB10" s="40" t="e">
        <f>IF(#REF!=14,7,0)</f>
        <v>#REF!</v>
      </c>
      <c r="AC10" s="40" t="e">
        <f>IF(#REF!=15,6,0)</f>
        <v>#REF!</v>
      </c>
      <c r="AD10" s="40" t="e">
        <f>IF(#REF!=16,5,0)</f>
        <v>#REF!</v>
      </c>
      <c r="AE10" s="40" t="e">
        <f>IF(#REF!=17,4,0)</f>
        <v>#REF!</v>
      </c>
      <c r="AF10" s="40" t="e">
        <f>IF(#REF!=18,3,0)</f>
        <v>#REF!</v>
      </c>
      <c r="AG10" s="40" t="e">
        <f>IF(#REF!=19,2,0)</f>
        <v>#REF!</v>
      </c>
      <c r="AH10" s="40" t="e">
        <f>IF(#REF!=20,1,0)</f>
        <v>#REF!</v>
      </c>
      <c r="AI10" s="40" t="e">
        <f>IF(#REF!&gt;20,0,0)</f>
        <v>#REF!</v>
      </c>
      <c r="AJ10" s="40" t="e">
        <f>IF(#REF!="сх",0,0)</f>
        <v>#REF!</v>
      </c>
      <c r="AK10" s="40" t="e">
        <f t="shared" ref="AK10:AK20" si="0">SUM(O10:AI10)</f>
        <v>#REF!</v>
      </c>
      <c r="AL10" s="40" t="e">
        <f>IF(#REF!=1,25,0)</f>
        <v>#REF!</v>
      </c>
      <c r="AM10" s="40" t="e">
        <f>IF(#REF!=2,22,0)</f>
        <v>#REF!</v>
      </c>
      <c r="AN10" s="40" t="e">
        <f>IF(#REF!=3,20,0)</f>
        <v>#REF!</v>
      </c>
      <c r="AO10" s="40" t="e">
        <f>IF(#REF!=4,18,0)</f>
        <v>#REF!</v>
      </c>
      <c r="AP10" s="40" t="e">
        <f>IF(#REF!=5,16,0)</f>
        <v>#REF!</v>
      </c>
      <c r="AQ10" s="40" t="e">
        <f>IF(#REF!=6,15,0)</f>
        <v>#REF!</v>
      </c>
      <c r="AR10" s="40" t="e">
        <f>IF(#REF!=7,14,0)</f>
        <v>#REF!</v>
      </c>
      <c r="AS10" s="40" t="e">
        <f>IF(#REF!=8,13,0)</f>
        <v>#REF!</v>
      </c>
      <c r="AT10" s="40" t="e">
        <f>IF(#REF!=9,12,0)</f>
        <v>#REF!</v>
      </c>
      <c r="AU10" s="40" t="e">
        <f>IF(#REF!=10,11,0)</f>
        <v>#REF!</v>
      </c>
      <c r="AV10" s="40" t="e">
        <f>IF(#REF!=11,10,0)</f>
        <v>#REF!</v>
      </c>
      <c r="AW10" s="40" t="e">
        <f>IF(#REF!=12,9,0)</f>
        <v>#REF!</v>
      </c>
      <c r="AX10" s="40" t="e">
        <f>IF(#REF!=13,8,0)</f>
        <v>#REF!</v>
      </c>
      <c r="AY10" s="40" t="e">
        <f>IF(#REF!=14,7,0)</f>
        <v>#REF!</v>
      </c>
      <c r="AZ10" s="40" t="e">
        <f>IF(#REF!=15,6,0)</f>
        <v>#REF!</v>
      </c>
      <c r="BA10" s="40" t="e">
        <f>IF(#REF!=16,5,0)</f>
        <v>#REF!</v>
      </c>
      <c r="BB10" s="40" t="e">
        <f>IF(#REF!=17,4,0)</f>
        <v>#REF!</v>
      </c>
      <c r="BC10" s="40" t="e">
        <f>IF(#REF!=18,3,0)</f>
        <v>#REF!</v>
      </c>
      <c r="BD10" s="40" t="e">
        <f>IF(#REF!=19,2,0)</f>
        <v>#REF!</v>
      </c>
      <c r="BE10" s="40" t="e">
        <f>IF(#REF!=20,1,0)</f>
        <v>#REF!</v>
      </c>
      <c r="BF10" s="40" t="e">
        <f>IF(#REF!&gt;20,0,0)</f>
        <v>#REF!</v>
      </c>
      <c r="BG10" s="40" t="e">
        <f>IF(#REF!="сх",0,0)</f>
        <v>#REF!</v>
      </c>
      <c r="BH10" s="40" t="e">
        <f t="shared" ref="BH10:BH20" si="1">SUM(AL10:BF10)</f>
        <v>#REF!</v>
      </c>
      <c r="BI10" s="40" t="e">
        <f>IF(#REF!=1,45,0)</f>
        <v>#REF!</v>
      </c>
      <c r="BJ10" s="40" t="e">
        <f>IF(#REF!=2,42,0)</f>
        <v>#REF!</v>
      </c>
      <c r="BK10" s="40" t="e">
        <f>IF(#REF!=3,40,0)</f>
        <v>#REF!</v>
      </c>
      <c r="BL10" s="40" t="e">
        <f>IF(#REF!=4,38,0)</f>
        <v>#REF!</v>
      </c>
      <c r="BM10" s="40" t="e">
        <f>IF(#REF!=5,36,0)</f>
        <v>#REF!</v>
      </c>
      <c r="BN10" s="40" t="e">
        <f>IF(#REF!=6,35,0)</f>
        <v>#REF!</v>
      </c>
      <c r="BO10" s="40" t="e">
        <f>IF(#REF!=7,34,0)</f>
        <v>#REF!</v>
      </c>
      <c r="BP10" s="40" t="e">
        <f>IF(#REF!=8,33,0)</f>
        <v>#REF!</v>
      </c>
      <c r="BQ10" s="40" t="e">
        <f>IF(#REF!=9,32,0)</f>
        <v>#REF!</v>
      </c>
      <c r="BR10" s="40" t="e">
        <f>IF(#REF!=10,31,0)</f>
        <v>#REF!</v>
      </c>
      <c r="BS10" s="40" t="e">
        <f>IF(#REF!=11,30,0)</f>
        <v>#REF!</v>
      </c>
      <c r="BT10" s="40" t="e">
        <f>IF(#REF!=12,29,0)</f>
        <v>#REF!</v>
      </c>
      <c r="BU10" s="40" t="e">
        <f>IF(#REF!=13,28,0)</f>
        <v>#REF!</v>
      </c>
      <c r="BV10" s="40" t="e">
        <f>IF(#REF!=14,27,0)</f>
        <v>#REF!</v>
      </c>
      <c r="BW10" s="40" t="e">
        <f>IF(#REF!=15,26,0)</f>
        <v>#REF!</v>
      </c>
      <c r="BX10" s="40" t="e">
        <f>IF(#REF!=16,25,0)</f>
        <v>#REF!</v>
      </c>
      <c r="BY10" s="40" t="e">
        <f>IF(#REF!=17,24,0)</f>
        <v>#REF!</v>
      </c>
      <c r="BZ10" s="40" t="e">
        <f>IF(#REF!=18,23,0)</f>
        <v>#REF!</v>
      </c>
      <c r="CA10" s="40" t="e">
        <f>IF(#REF!=19,22,0)</f>
        <v>#REF!</v>
      </c>
      <c r="CB10" s="40" t="e">
        <f>IF(#REF!=20,21,0)</f>
        <v>#REF!</v>
      </c>
      <c r="CC10" s="40" t="e">
        <f>IF(#REF!=21,20,0)</f>
        <v>#REF!</v>
      </c>
      <c r="CD10" s="40" t="e">
        <f>IF(#REF!=22,19,0)</f>
        <v>#REF!</v>
      </c>
      <c r="CE10" s="40" t="e">
        <f>IF(#REF!=23,18,0)</f>
        <v>#REF!</v>
      </c>
      <c r="CF10" s="40" t="e">
        <f>IF(#REF!=24,17,0)</f>
        <v>#REF!</v>
      </c>
      <c r="CG10" s="40" t="e">
        <f>IF(#REF!=25,16,0)</f>
        <v>#REF!</v>
      </c>
      <c r="CH10" s="40" t="e">
        <f>IF(#REF!=26,15,0)</f>
        <v>#REF!</v>
      </c>
      <c r="CI10" s="40" t="e">
        <f>IF(#REF!=27,14,0)</f>
        <v>#REF!</v>
      </c>
      <c r="CJ10" s="40" t="e">
        <f>IF(#REF!=28,13,0)</f>
        <v>#REF!</v>
      </c>
      <c r="CK10" s="40" t="e">
        <f>IF(#REF!=29,12,0)</f>
        <v>#REF!</v>
      </c>
      <c r="CL10" s="40" t="e">
        <f>IF(#REF!=30,11,0)</f>
        <v>#REF!</v>
      </c>
      <c r="CM10" s="40" t="e">
        <f>IF(#REF!=31,10,0)</f>
        <v>#REF!</v>
      </c>
      <c r="CN10" s="40" t="e">
        <f>IF(#REF!=32,9,0)</f>
        <v>#REF!</v>
      </c>
      <c r="CO10" s="40" t="e">
        <f>IF(#REF!=33,8,0)</f>
        <v>#REF!</v>
      </c>
      <c r="CP10" s="40" t="e">
        <f>IF(#REF!=34,7,0)</f>
        <v>#REF!</v>
      </c>
      <c r="CQ10" s="40" t="e">
        <f>IF(#REF!=35,6,0)</f>
        <v>#REF!</v>
      </c>
      <c r="CR10" s="40" t="e">
        <f>IF(#REF!=36,5,0)</f>
        <v>#REF!</v>
      </c>
      <c r="CS10" s="40" t="e">
        <f>IF(#REF!=37,4,0)</f>
        <v>#REF!</v>
      </c>
      <c r="CT10" s="40" t="e">
        <f>IF(#REF!=38,3,0)</f>
        <v>#REF!</v>
      </c>
      <c r="CU10" s="40" t="e">
        <f>IF(#REF!=39,2,0)</f>
        <v>#REF!</v>
      </c>
      <c r="CV10" s="40" t="e">
        <f>IF(#REF!=40,1,0)</f>
        <v>#REF!</v>
      </c>
      <c r="CW10" s="40" t="e">
        <f>IF(#REF!&gt;20,0,0)</f>
        <v>#REF!</v>
      </c>
      <c r="CX10" s="40" t="e">
        <f>IF(#REF!="сх",0,0)</f>
        <v>#REF!</v>
      </c>
      <c r="CY10" s="40" t="e">
        <f t="shared" ref="CY10:CY20" si="2">SUM(BI10:CX10)</f>
        <v>#REF!</v>
      </c>
      <c r="CZ10" s="40" t="e">
        <f>IF(#REF!=1,45,0)</f>
        <v>#REF!</v>
      </c>
      <c r="DA10" s="40" t="e">
        <f>IF(#REF!=2,42,0)</f>
        <v>#REF!</v>
      </c>
      <c r="DB10" s="40" t="e">
        <f>IF(#REF!=3,40,0)</f>
        <v>#REF!</v>
      </c>
      <c r="DC10" s="40" t="e">
        <f>IF(#REF!=4,38,0)</f>
        <v>#REF!</v>
      </c>
      <c r="DD10" s="40" t="e">
        <f>IF(#REF!=5,36,0)</f>
        <v>#REF!</v>
      </c>
      <c r="DE10" s="40" t="e">
        <f>IF(#REF!=6,35,0)</f>
        <v>#REF!</v>
      </c>
      <c r="DF10" s="40" t="e">
        <f>IF(#REF!=7,34,0)</f>
        <v>#REF!</v>
      </c>
      <c r="DG10" s="40" t="e">
        <f>IF(#REF!=8,33,0)</f>
        <v>#REF!</v>
      </c>
      <c r="DH10" s="40" t="e">
        <f>IF(#REF!=9,32,0)</f>
        <v>#REF!</v>
      </c>
      <c r="DI10" s="40" t="e">
        <f>IF(#REF!=10,31,0)</f>
        <v>#REF!</v>
      </c>
      <c r="DJ10" s="40" t="e">
        <f>IF(#REF!=11,30,0)</f>
        <v>#REF!</v>
      </c>
      <c r="DK10" s="40" t="e">
        <f>IF(#REF!=12,29,0)</f>
        <v>#REF!</v>
      </c>
      <c r="DL10" s="40" t="e">
        <f>IF(#REF!=13,28,0)</f>
        <v>#REF!</v>
      </c>
      <c r="DM10" s="40" t="e">
        <f>IF(#REF!=14,27,0)</f>
        <v>#REF!</v>
      </c>
      <c r="DN10" s="40" t="e">
        <f>IF(#REF!=15,26,0)</f>
        <v>#REF!</v>
      </c>
      <c r="DO10" s="40" t="e">
        <f>IF(#REF!=16,25,0)</f>
        <v>#REF!</v>
      </c>
      <c r="DP10" s="40" t="e">
        <f>IF(#REF!=17,24,0)</f>
        <v>#REF!</v>
      </c>
      <c r="DQ10" s="40" t="e">
        <f>IF(#REF!=18,23,0)</f>
        <v>#REF!</v>
      </c>
      <c r="DR10" s="40" t="e">
        <f>IF(#REF!=19,22,0)</f>
        <v>#REF!</v>
      </c>
      <c r="DS10" s="40" t="e">
        <f>IF(#REF!=20,21,0)</f>
        <v>#REF!</v>
      </c>
      <c r="DT10" s="40" t="e">
        <f>IF(#REF!=21,20,0)</f>
        <v>#REF!</v>
      </c>
      <c r="DU10" s="40" t="e">
        <f>IF(#REF!=22,19,0)</f>
        <v>#REF!</v>
      </c>
      <c r="DV10" s="40" t="e">
        <f>IF(#REF!=23,18,0)</f>
        <v>#REF!</v>
      </c>
      <c r="DW10" s="40" t="e">
        <f>IF(#REF!=24,17,0)</f>
        <v>#REF!</v>
      </c>
      <c r="DX10" s="40" t="e">
        <f>IF(#REF!=25,16,0)</f>
        <v>#REF!</v>
      </c>
      <c r="DY10" s="40" t="e">
        <f>IF(#REF!=26,15,0)</f>
        <v>#REF!</v>
      </c>
      <c r="DZ10" s="40" t="e">
        <f>IF(#REF!=27,14,0)</f>
        <v>#REF!</v>
      </c>
      <c r="EA10" s="40" t="e">
        <f>IF(#REF!=28,13,0)</f>
        <v>#REF!</v>
      </c>
      <c r="EB10" s="40" t="e">
        <f>IF(#REF!=29,12,0)</f>
        <v>#REF!</v>
      </c>
      <c r="EC10" s="40" t="e">
        <f>IF(#REF!=30,11,0)</f>
        <v>#REF!</v>
      </c>
      <c r="ED10" s="40" t="e">
        <f>IF(#REF!=31,10,0)</f>
        <v>#REF!</v>
      </c>
      <c r="EE10" s="40" t="e">
        <f>IF(#REF!=32,9,0)</f>
        <v>#REF!</v>
      </c>
      <c r="EF10" s="40" t="e">
        <f>IF(#REF!=33,8,0)</f>
        <v>#REF!</v>
      </c>
      <c r="EG10" s="40" t="e">
        <f>IF(#REF!=34,7,0)</f>
        <v>#REF!</v>
      </c>
      <c r="EH10" s="40" t="e">
        <f>IF(#REF!=35,6,0)</f>
        <v>#REF!</v>
      </c>
      <c r="EI10" s="40" t="e">
        <f>IF(#REF!=36,5,0)</f>
        <v>#REF!</v>
      </c>
      <c r="EJ10" s="40" t="e">
        <f>IF(#REF!=37,4,0)</f>
        <v>#REF!</v>
      </c>
      <c r="EK10" s="40" t="e">
        <f>IF(#REF!=38,3,0)</f>
        <v>#REF!</v>
      </c>
      <c r="EL10" s="40" t="e">
        <f>IF(#REF!=39,2,0)</f>
        <v>#REF!</v>
      </c>
      <c r="EM10" s="40" t="e">
        <f>IF(#REF!=40,1,0)</f>
        <v>#REF!</v>
      </c>
      <c r="EN10" s="40" t="e">
        <f>IF(#REF!&gt;20,0,0)</f>
        <v>#REF!</v>
      </c>
      <c r="EO10" s="40" t="e">
        <f>IF(#REF!="сх",0,0)</f>
        <v>#REF!</v>
      </c>
      <c r="EP10" s="40" t="e">
        <f t="shared" ref="EP10:EP20" si="3">SUM(CZ10:EO10)</f>
        <v>#REF!</v>
      </c>
      <c r="EQ10" s="40"/>
      <c r="ER10" s="40" t="e">
        <f>IF(#REF!="сх","ноль",IF(#REF!&gt;0,#REF!,"Ноль"))</f>
        <v>#REF!</v>
      </c>
      <c r="ES10" s="40" t="e">
        <f>IF(#REF!="сх","ноль",IF(#REF!&gt;0,#REF!,"Ноль"))</f>
        <v>#REF!</v>
      </c>
      <c r="ET10" s="40"/>
      <c r="EU10" s="40" t="e">
        <f t="shared" ref="EU10:EU20" si="4">MIN(ER10,ES10)</f>
        <v>#REF!</v>
      </c>
      <c r="EV10" s="40" t="e">
        <f>IF(K10=#REF!,IF(#REF!&lt;#REF!,#REF!,EZ10),#REF!)</f>
        <v>#REF!</v>
      </c>
      <c r="EW10" s="40" t="e">
        <f>IF(K10=#REF!,IF(#REF!&lt;#REF!,0,1))</f>
        <v>#REF!</v>
      </c>
      <c r="EX10" s="40" t="e">
        <f>IF(AND(EU10&gt;=21,EU10&lt;&gt;0),EU10,IF(K10&lt;#REF!,"СТОП",EV10+EW10))</f>
        <v>#REF!</v>
      </c>
      <c r="EY10" s="40"/>
      <c r="EZ10" s="40">
        <v>15</v>
      </c>
      <c r="FA10" s="40">
        <v>16</v>
      </c>
      <c r="FB10" s="40"/>
      <c r="FC10" s="42" t="e">
        <f>IF(#REF!=1,25,0)</f>
        <v>#REF!</v>
      </c>
      <c r="FD10" s="42" t="e">
        <f>IF(#REF!=2,22,0)</f>
        <v>#REF!</v>
      </c>
      <c r="FE10" s="42" t="e">
        <f>IF(#REF!=3,20,0)</f>
        <v>#REF!</v>
      </c>
      <c r="FF10" s="42" t="e">
        <f>IF(#REF!=4,18,0)</f>
        <v>#REF!</v>
      </c>
      <c r="FG10" s="42" t="e">
        <f>IF(#REF!=5,16,0)</f>
        <v>#REF!</v>
      </c>
      <c r="FH10" s="42" t="e">
        <f>IF(#REF!=6,15,0)</f>
        <v>#REF!</v>
      </c>
      <c r="FI10" s="42" t="e">
        <f>IF(#REF!=7,14,0)</f>
        <v>#REF!</v>
      </c>
      <c r="FJ10" s="42" t="e">
        <f>IF(#REF!=8,13,0)</f>
        <v>#REF!</v>
      </c>
      <c r="FK10" s="42" t="e">
        <f>IF(#REF!=9,12,0)</f>
        <v>#REF!</v>
      </c>
      <c r="FL10" s="42" t="e">
        <f>IF(#REF!=10,11,0)</f>
        <v>#REF!</v>
      </c>
      <c r="FM10" s="42" t="e">
        <f>IF(#REF!=11,10,0)</f>
        <v>#REF!</v>
      </c>
      <c r="FN10" s="42" t="e">
        <f>IF(#REF!=12,9,0)</f>
        <v>#REF!</v>
      </c>
      <c r="FO10" s="42" t="e">
        <f>IF(#REF!=13,8,0)</f>
        <v>#REF!</v>
      </c>
      <c r="FP10" s="42" t="e">
        <f>IF(#REF!=14,7,0)</f>
        <v>#REF!</v>
      </c>
      <c r="FQ10" s="42" t="e">
        <f>IF(#REF!=15,6,0)</f>
        <v>#REF!</v>
      </c>
      <c r="FR10" s="42" t="e">
        <f>IF(#REF!=16,5,0)</f>
        <v>#REF!</v>
      </c>
      <c r="FS10" s="42" t="e">
        <f>IF(#REF!=17,4,0)</f>
        <v>#REF!</v>
      </c>
      <c r="FT10" s="42" t="e">
        <f>IF(#REF!=18,3,0)</f>
        <v>#REF!</v>
      </c>
      <c r="FU10" s="42" t="e">
        <f>IF(#REF!=19,2,0)</f>
        <v>#REF!</v>
      </c>
      <c r="FV10" s="42" t="e">
        <f>IF(#REF!=20,1,0)</f>
        <v>#REF!</v>
      </c>
      <c r="FW10" s="42" t="e">
        <f>IF(#REF!&gt;20,0,0)</f>
        <v>#REF!</v>
      </c>
      <c r="FX10" s="42" t="e">
        <f>IF(#REF!="сх",0,0)</f>
        <v>#REF!</v>
      </c>
      <c r="FY10" s="42" t="e">
        <f t="shared" ref="FY10:FY20" si="5">SUM(FC10:FX10)</f>
        <v>#REF!</v>
      </c>
      <c r="FZ10" s="42" t="e">
        <f>IF(#REF!=1,25,0)</f>
        <v>#REF!</v>
      </c>
      <c r="GA10" s="42" t="e">
        <f>IF(#REF!=2,22,0)</f>
        <v>#REF!</v>
      </c>
      <c r="GB10" s="42" t="e">
        <f>IF(#REF!=3,20,0)</f>
        <v>#REF!</v>
      </c>
      <c r="GC10" s="42" t="e">
        <f>IF(#REF!=4,18,0)</f>
        <v>#REF!</v>
      </c>
      <c r="GD10" s="42" t="e">
        <f>IF(#REF!=5,16,0)</f>
        <v>#REF!</v>
      </c>
      <c r="GE10" s="42" t="e">
        <f>IF(#REF!=6,15,0)</f>
        <v>#REF!</v>
      </c>
      <c r="GF10" s="42" t="e">
        <f>IF(#REF!=7,14,0)</f>
        <v>#REF!</v>
      </c>
      <c r="GG10" s="42" t="e">
        <f>IF(#REF!=8,13,0)</f>
        <v>#REF!</v>
      </c>
      <c r="GH10" s="42" t="e">
        <f>IF(#REF!=9,12,0)</f>
        <v>#REF!</v>
      </c>
      <c r="GI10" s="42" t="e">
        <f>IF(#REF!=10,11,0)</f>
        <v>#REF!</v>
      </c>
      <c r="GJ10" s="42" t="e">
        <f>IF(#REF!=11,10,0)</f>
        <v>#REF!</v>
      </c>
      <c r="GK10" s="42" t="e">
        <f>IF(#REF!=12,9,0)</f>
        <v>#REF!</v>
      </c>
      <c r="GL10" s="42" t="e">
        <f>IF(#REF!=13,8,0)</f>
        <v>#REF!</v>
      </c>
      <c r="GM10" s="42" t="e">
        <f>IF(#REF!=14,7,0)</f>
        <v>#REF!</v>
      </c>
      <c r="GN10" s="42" t="e">
        <f>IF(#REF!=15,6,0)</f>
        <v>#REF!</v>
      </c>
      <c r="GO10" s="42" t="e">
        <f>IF(#REF!=16,5,0)</f>
        <v>#REF!</v>
      </c>
      <c r="GP10" s="42" t="e">
        <f>IF(#REF!=17,4,0)</f>
        <v>#REF!</v>
      </c>
      <c r="GQ10" s="42" t="e">
        <f>IF(#REF!=18,3,0)</f>
        <v>#REF!</v>
      </c>
      <c r="GR10" s="42" t="e">
        <f>IF(#REF!=19,2,0)</f>
        <v>#REF!</v>
      </c>
      <c r="GS10" s="42" t="e">
        <f>IF(#REF!=20,1,0)</f>
        <v>#REF!</v>
      </c>
      <c r="GT10" s="42" t="e">
        <f>IF(#REF!&gt;20,0,0)</f>
        <v>#REF!</v>
      </c>
      <c r="GU10" s="42" t="e">
        <f>IF(#REF!="сх",0,0)</f>
        <v>#REF!</v>
      </c>
      <c r="GV10" s="42" t="e">
        <f t="shared" ref="GV10:GV20" si="6">SUM(FZ10:GU10)</f>
        <v>#REF!</v>
      </c>
      <c r="GW10" s="42" t="e">
        <f>IF(#REF!=1,100,0)</f>
        <v>#REF!</v>
      </c>
      <c r="GX10" s="42" t="e">
        <f>IF(#REF!=2,98,0)</f>
        <v>#REF!</v>
      </c>
      <c r="GY10" s="42" t="e">
        <f>IF(#REF!=3,95,0)</f>
        <v>#REF!</v>
      </c>
      <c r="GZ10" s="42" t="e">
        <f>IF(#REF!=4,93,0)</f>
        <v>#REF!</v>
      </c>
      <c r="HA10" s="42" t="e">
        <f>IF(#REF!=5,90,0)</f>
        <v>#REF!</v>
      </c>
      <c r="HB10" s="42" t="e">
        <f>IF(#REF!=6,88,0)</f>
        <v>#REF!</v>
      </c>
      <c r="HC10" s="42" t="e">
        <f>IF(#REF!=7,85,0)</f>
        <v>#REF!</v>
      </c>
      <c r="HD10" s="42" t="e">
        <f>IF(#REF!=8,83,0)</f>
        <v>#REF!</v>
      </c>
      <c r="HE10" s="42" t="e">
        <f>IF(#REF!=9,80,0)</f>
        <v>#REF!</v>
      </c>
      <c r="HF10" s="42" t="e">
        <f>IF(#REF!=10,78,0)</f>
        <v>#REF!</v>
      </c>
      <c r="HG10" s="42" t="e">
        <f>IF(#REF!=11,75,0)</f>
        <v>#REF!</v>
      </c>
      <c r="HH10" s="42" t="e">
        <f>IF(#REF!=12,73,0)</f>
        <v>#REF!</v>
      </c>
      <c r="HI10" s="42" t="e">
        <f>IF(#REF!=13,70,0)</f>
        <v>#REF!</v>
      </c>
      <c r="HJ10" s="42" t="e">
        <f>IF(#REF!=14,68,0)</f>
        <v>#REF!</v>
      </c>
      <c r="HK10" s="42" t="e">
        <f>IF(#REF!=15,65,0)</f>
        <v>#REF!</v>
      </c>
      <c r="HL10" s="42" t="e">
        <f>IF(#REF!=16,63,0)</f>
        <v>#REF!</v>
      </c>
      <c r="HM10" s="42" t="e">
        <f>IF(#REF!=17,60,0)</f>
        <v>#REF!</v>
      </c>
      <c r="HN10" s="42" t="e">
        <f>IF(#REF!=18,58,0)</f>
        <v>#REF!</v>
      </c>
      <c r="HO10" s="42" t="e">
        <f>IF(#REF!=19,55,0)</f>
        <v>#REF!</v>
      </c>
      <c r="HP10" s="42" t="e">
        <f>IF(#REF!=20,53,0)</f>
        <v>#REF!</v>
      </c>
      <c r="HQ10" s="42" t="e">
        <f>IF(#REF!&gt;20,0,0)</f>
        <v>#REF!</v>
      </c>
      <c r="HR10" s="42" t="e">
        <f>IF(#REF!="сх",0,0)</f>
        <v>#REF!</v>
      </c>
      <c r="HS10" s="42" t="e">
        <f t="shared" ref="HS10:HS20" si="7">SUM(GW10:HR10)</f>
        <v>#REF!</v>
      </c>
      <c r="HT10" s="42" t="e">
        <f>IF(#REF!=1,100,0)</f>
        <v>#REF!</v>
      </c>
      <c r="HU10" s="42" t="e">
        <f>IF(#REF!=2,98,0)</f>
        <v>#REF!</v>
      </c>
      <c r="HV10" s="42" t="e">
        <f>IF(#REF!=3,95,0)</f>
        <v>#REF!</v>
      </c>
      <c r="HW10" s="42" t="e">
        <f>IF(#REF!=4,93,0)</f>
        <v>#REF!</v>
      </c>
      <c r="HX10" s="42" t="e">
        <f>IF(#REF!=5,90,0)</f>
        <v>#REF!</v>
      </c>
      <c r="HY10" s="42" t="e">
        <f>IF(#REF!=6,88,0)</f>
        <v>#REF!</v>
      </c>
      <c r="HZ10" s="42" t="e">
        <f>IF(#REF!=7,85,0)</f>
        <v>#REF!</v>
      </c>
      <c r="IA10" s="42" t="e">
        <f>IF(#REF!=8,83,0)</f>
        <v>#REF!</v>
      </c>
      <c r="IB10" s="42" t="e">
        <f>IF(#REF!=9,80,0)</f>
        <v>#REF!</v>
      </c>
      <c r="IC10" s="42" t="e">
        <f>IF(#REF!=10,78,0)</f>
        <v>#REF!</v>
      </c>
      <c r="ID10" s="42" t="e">
        <f>IF(#REF!=11,75,0)</f>
        <v>#REF!</v>
      </c>
      <c r="IE10" s="42" t="e">
        <f>IF(#REF!=12,73,0)</f>
        <v>#REF!</v>
      </c>
      <c r="IF10" s="42" t="e">
        <f>IF(#REF!=13,70,0)</f>
        <v>#REF!</v>
      </c>
      <c r="IG10" s="42" t="e">
        <f>IF(#REF!=14,68,0)</f>
        <v>#REF!</v>
      </c>
      <c r="IH10" s="42" t="e">
        <f>IF(#REF!=15,65,0)</f>
        <v>#REF!</v>
      </c>
      <c r="II10" s="42" t="e">
        <f>IF(#REF!=16,63,0)</f>
        <v>#REF!</v>
      </c>
      <c r="IJ10" s="42" t="e">
        <f>IF(#REF!=17,60,0)</f>
        <v>#REF!</v>
      </c>
      <c r="IK10" s="42" t="e">
        <f>IF(#REF!=18,58,0)</f>
        <v>#REF!</v>
      </c>
      <c r="IL10" s="42" t="e">
        <f>IF(#REF!=19,55,0)</f>
        <v>#REF!</v>
      </c>
      <c r="IM10" s="42" t="e">
        <f>IF(#REF!=20,53,0)</f>
        <v>#REF!</v>
      </c>
      <c r="IN10" s="42" t="e">
        <f>IF(#REF!&gt;20,0,0)</f>
        <v>#REF!</v>
      </c>
      <c r="IO10" s="42" t="e">
        <f>IF(#REF!="сх",0,0)</f>
        <v>#REF!</v>
      </c>
      <c r="IP10" s="42" t="e">
        <f t="shared" ref="IP10:IP20" si="8">SUM(HT10:IO10)</f>
        <v>#REF!</v>
      </c>
      <c r="IQ10" s="40"/>
      <c r="IR10" s="40"/>
      <c r="IS10" s="40"/>
      <c r="IT10" s="40"/>
      <c r="IU10" s="40"/>
      <c r="IV10" s="40"/>
    </row>
    <row r="11" spans="1:256" s="3" customFormat="1" ht="34.5">
      <c r="A11" s="74"/>
      <c r="B11" s="81"/>
      <c r="C11" s="83"/>
      <c r="D11" s="67" t="s">
        <v>71</v>
      </c>
      <c r="E11" s="68">
        <v>65</v>
      </c>
      <c r="F11" s="69">
        <v>159</v>
      </c>
      <c r="G11" s="63">
        <v>4</v>
      </c>
      <c r="H11" s="56">
        <v>38</v>
      </c>
      <c r="I11" s="63">
        <v>5</v>
      </c>
      <c r="J11" s="55">
        <v>36</v>
      </c>
      <c r="K11" s="74"/>
      <c r="L11" s="39" t="e">
        <f>#REF!+#REF!</f>
        <v>#REF!</v>
      </c>
      <c r="M11" s="40"/>
      <c r="N11" s="41"/>
      <c r="O11" s="40" t="e">
        <f>IF(#REF!=1,25,0)</f>
        <v>#REF!</v>
      </c>
      <c r="P11" s="40" t="e">
        <f>IF(#REF!=2,22,0)</f>
        <v>#REF!</v>
      </c>
      <c r="Q11" s="40" t="e">
        <f>IF(#REF!=3,20,0)</f>
        <v>#REF!</v>
      </c>
      <c r="R11" s="40" t="e">
        <f>IF(#REF!=4,18,0)</f>
        <v>#REF!</v>
      </c>
      <c r="S11" s="40" t="e">
        <f>IF(#REF!=5,16,0)</f>
        <v>#REF!</v>
      </c>
      <c r="T11" s="40" t="e">
        <f>IF(#REF!=6,15,0)</f>
        <v>#REF!</v>
      </c>
      <c r="U11" s="40" t="e">
        <f>IF(#REF!=7,14,0)</f>
        <v>#REF!</v>
      </c>
      <c r="V11" s="40" t="e">
        <f>IF(#REF!=8,13,0)</f>
        <v>#REF!</v>
      </c>
      <c r="W11" s="40" t="e">
        <f>IF(#REF!=9,12,0)</f>
        <v>#REF!</v>
      </c>
      <c r="X11" s="40" t="e">
        <f>IF(#REF!=10,11,0)</f>
        <v>#REF!</v>
      </c>
      <c r="Y11" s="40" t="e">
        <f>IF(#REF!=11,10,0)</f>
        <v>#REF!</v>
      </c>
      <c r="Z11" s="40" t="e">
        <f>IF(#REF!=12,9,0)</f>
        <v>#REF!</v>
      </c>
      <c r="AA11" s="40" t="e">
        <f>IF(#REF!=13,8,0)</f>
        <v>#REF!</v>
      </c>
      <c r="AB11" s="40" t="e">
        <f>IF(#REF!=14,7,0)</f>
        <v>#REF!</v>
      </c>
      <c r="AC11" s="40" t="e">
        <f>IF(#REF!=15,6,0)</f>
        <v>#REF!</v>
      </c>
      <c r="AD11" s="40" t="e">
        <f>IF(#REF!=16,5,0)</f>
        <v>#REF!</v>
      </c>
      <c r="AE11" s="40" t="e">
        <f>IF(#REF!=17,4,0)</f>
        <v>#REF!</v>
      </c>
      <c r="AF11" s="40" t="e">
        <f>IF(#REF!=18,3,0)</f>
        <v>#REF!</v>
      </c>
      <c r="AG11" s="40" t="e">
        <f>IF(#REF!=19,2,0)</f>
        <v>#REF!</v>
      </c>
      <c r="AH11" s="40" t="e">
        <f>IF(#REF!=20,1,0)</f>
        <v>#REF!</v>
      </c>
      <c r="AI11" s="40" t="e">
        <f>IF(#REF!&gt;20,0,0)</f>
        <v>#REF!</v>
      </c>
      <c r="AJ11" s="40" t="e">
        <f>IF(#REF!="сх",0,0)</f>
        <v>#REF!</v>
      </c>
      <c r="AK11" s="40" t="e">
        <f t="shared" si="0"/>
        <v>#REF!</v>
      </c>
      <c r="AL11" s="40" t="e">
        <f>IF(#REF!=1,25,0)</f>
        <v>#REF!</v>
      </c>
      <c r="AM11" s="40" t="e">
        <f>IF(#REF!=2,22,0)</f>
        <v>#REF!</v>
      </c>
      <c r="AN11" s="40" t="e">
        <f>IF(#REF!=3,20,0)</f>
        <v>#REF!</v>
      </c>
      <c r="AO11" s="40" t="e">
        <f>IF(#REF!=4,18,0)</f>
        <v>#REF!</v>
      </c>
      <c r="AP11" s="40" t="e">
        <f>IF(#REF!=5,16,0)</f>
        <v>#REF!</v>
      </c>
      <c r="AQ11" s="40" t="e">
        <f>IF(#REF!=6,15,0)</f>
        <v>#REF!</v>
      </c>
      <c r="AR11" s="40" t="e">
        <f>IF(#REF!=7,14,0)</f>
        <v>#REF!</v>
      </c>
      <c r="AS11" s="40" t="e">
        <f>IF(#REF!=8,13,0)</f>
        <v>#REF!</v>
      </c>
      <c r="AT11" s="40" t="e">
        <f>IF(#REF!=9,12,0)</f>
        <v>#REF!</v>
      </c>
      <c r="AU11" s="40" t="e">
        <f>IF(#REF!=10,11,0)</f>
        <v>#REF!</v>
      </c>
      <c r="AV11" s="40" t="e">
        <f>IF(#REF!=11,10,0)</f>
        <v>#REF!</v>
      </c>
      <c r="AW11" s="40" t="e">
        <f>IF(#REF!=12,9,0)</f>
        <v>#REF!</v>
      </c>
      <c r="AX11" s="40" t="e">
        <f>IF(#REF!=13,8,0)</f>
        <v>#REF!</v>
      </c>
      <c r="AY11" s="40" t="e">
        <f>IF(#REF!=14,7,0)</f>
        <v>#REF!</v>
      </c>
      <c r="AZ11" s="40" t="e">
        <f>IF(#REF!=15,6,0)</f>
        <v>#REF!</v>
      </c>
      <c r="BA11" s="40" t="e">
        <f>IF(#REF!=16,5,0)</f>
        <v>#REF!</v>
      </c>
      <c r="BB11" s="40" t="e">
        <f>IF(#REF!=17,4,0)</f>
        <v>#REF!</v>
      </c>
      <c r="BC11" s="40" t="e">
        <f>IF(#REF!=18,3,0)</f>
        <v>#REF!</v>
      </c>
      <c r="BD11" s="40" t="e">
        <f>IF(#REF!=19,2,0)</f>
        <v>#REF!</v>
      </c>
      <c r="BE11" s="40" t="e">
        <f>IF(#REF!=20,1,0)</f>
        <v>#REF!</v>
      </c>
      <c r="BF11" s="40" t="e">
        <f>IF(#REF!&gt;20,0,0)</f>
        <v>#REF!</v>
      </c>
      <c r="BG11" s="40" t="e">
        <f>IF(#REF!="сх",0,0)</f>
        <v>#REF!</v>
      </c>
      <c r="BH11" s="40" t="e">
        <f t="shared" si="1"/>
        <v>#REF!</v>
      </c>
      <c r="BI11" s="40" t="e">
        <f>IF(#REF!=1,45,0)</f>
        <v>#REF!</v>
      </c>
      <c r="BJ11" s="40" t="e">
        <f>IF(#REF!=2,42,0)</f>
        <v>#REF!</v>
      </c>
      <c r="BK11" s="40" t="e">
        <f>IF(#REF!=3,40,0)</f>
        <v>#REF!</v>
      </c>
      <c r="BL11" s="40" t="e">
        <f>IF(#REF!=4,38,0)</f>
        <v>#REF!</v>
      </c>
      <c r="BM11" s="40" t="e">
        <f>IF(#REF!=5,36,0)</f>
        <v>#REF!</v>
      </c>
      <c r="BN11" s="40" t="e">
        <f>IF(#REF!=6,35,0)</f>
        <v>#REF!</v>
      </c>
      <c r="BO11" s="40" t="e">
        <f>IF(#REF!=7,34,0)</f>
        <v>#REF!</v>
      </c>
      <c r="BP11" s="40" t="e">
        <f>IF(#REF!=8,33,0)</f>
        <v>#REF!</v>
      </c>
      <c r="BQ11" s="40" t="e">
        <f>IF(#REF!=9,32,0)</f>
        <v>#REF!</v>
      </c>
      <c r="BR11" s="40" t="e">
        <f>IF(#REF!=10,31,0)</f>
        <v>#REF!</v>
      </c>
      <c r="BS11" s="40" t="e">
        <f>IF(#REF!=11,30,0)</f>
        <v>#REF!</v>
      </c>
      <c r="BT11" s="40" t="e">
        <f>IF(#REF!=12,29,0)</f>
        <v>#REF!</v>
      </c>
      <c r="BU11" s="40" t="e">
        <f>IF(#REF!=13,28,0)</f>
        <v>#REF!</v>
      </c>
      <c r="BV11" s="40" t="e">
        <f>IF(#REF!=14,27,0)</f>
        <v>#REF!</v>
      </c>
      <c r="BW11" s="40" t="e">
        <f>IF(#REF!=15,26,0)</f>
        <v>#REF!</v>
      </c>
      <c r="BX11" s="40" t="e">
        <f>IF(#REF!=16,25,0)</f>
        <v>#REF!</v>
      </c>
      <c r="BY11" s="40" t="e">
        <f>IF(#REF!=17,24,0)</f>
        <v>#REF!</v>
      </c>
      <c r="BZ11" s="40" t="e">
        <f>IF(#REF!=18,23,0)</f>
        <v>#REF!</v>
      </c>
      <c r="CA11" s="40" t="e">
        <f>IF(#REF!=19,22,0)</f>
        <v>#REF!</v>
      </c>
      <c r="CB11" s="40" t="e">
        <f>IF(#REF!=20,21,0)</f>
        <v>#REF!</v>
      </c>
      <c r="CC11" s="40" t="e">
        <f>IF(#REF!=21,20,0)</f>
        <v>#REF!</v>
      </c>
      <c r="CD11" s="40" t="e">
        <f>IF(#REF!=22,19,0)</f>
        <v>#REF!</v>
      </c>
      <c r="CE11" s="40" t="e">
        <f>IF(#REF!=23,18,0)</f>
        <v>#REF!</v>
      </c>
      <c r="CF11" s="40" t="e">
        <f>IF(#REF!=24,17,0)</f>
        <v>#REF!</v>
      </c>
      <c r="CG11" s="40" t="e">
        <f>IF(#REF!=25,16,0)</f>
        <v>#REF!</v>
      </c>
      <c r="CH11" s="40" t="e">
        <f>IF(#REF!=26,15,0)</f>
        <v>#REF!</v>
      </c>
      <c r="CI11" s="40" t="e">
        <f>IF(#REF!=27,14,0)</f>
        <v>#REF!</v>
      </c>
      <c r="CJ11" s="40" t="e">
        <f>IF(#REF!=28,13,0)</f>
        <v>#REF!</v>
      </c>
      <c r="CK11" s="40" t="e">
        <f>IF(#REF!=29,12,0)</f>
        <v>#REF!</v>
      </c>
      <c r="CL11" s="40" t="e">
        <f>IF(#REF!=30,11,0)</f>
        <v>#REF!</v>
      </c>
      <c r="CM11" s="40" t="e">
        <f>IF(#REF!=31,10,0)</f>
        <v>#REF!</v>
      </c>
      <c r="CN11" s="40" t="e">
        <f>IF(#REF!=32,9,0)</f>
        <v>#REF!</v>
      </c>
      <c r="CO11" s="40" t="e">
        <f>IF(#REF!=33,8,0)</f>
        <v>#REF!</v>
      </c>
      <c r="CP11" s="40" t="e">
        <f>IF(#REF!=34,7,0)</f>
        <v>#REF!</v>
      </c>
      <c r="CQ11" s="40" t="e">
        <f>IF(#REF!=35,6,0)</f>
        <v>#REF!</v>
      </c>
      <c r="CR11" s="40" t="e">
        <f>IF(#REF!=36,5,0)</f>
        <v>#REF!</v>
      </c>
      <c r="CS11" s="40" t="e">
        <f>IF(#REF!=37,4,0)</f>
        <v>#REF!</v>
      </c>
      <c r="CT11" s="40" t="e">
        <f>IF(#REF!=38,3,0)</f>
        <v>#REF!</v>
      </c>
      <c r="CU11" s="40" t="e">
        <f>IF(#REF!=39,2,0)</f>
        <v>#REF!</v>
      </c>
      <c r="CV11" s="40" t="e">
        <f>IF(#REF!=40,1,0)</f>
        <v>#REF!</v>
      </c>
      <c r="CW11" s="40" t="e">
        <f>IF(#REF!&gt;20,0,0)</f>
        <v>#REF!</v>
      </c>
      <c r="CX11" s="40" t="e">
        <f>IF(#REF!="сх",0,0)</f>
        <v>#REF!</v>
      </c>
      <c r="CY11" s="40" t="e">
        <f t="shared" si="2"/>
        <v>#REF!</v>
      </c>
      <c r="CZ11" s="40" t="e">
        <f>IF(#REF!=1,45,0)</f>
        <v>#REF!</v>
      </c>
      <c r="DA11" s="40" t="e">
        <f>IF(#REF!=2,42,0)</f>
        <v>#REF!</v>
      </c>
      <c r="DB11" s="40" t="e">
        <f>IF(#REF!=3,40,0)</f>
        <v>#REF!</v>
      </c>
      <c r="DC11" s="40" t="e">
        <f>IF(#REF!=4,38,0)</f>
        <v>#REF!</v>
      </c>
      <c r="DD11" s="40" t="e">
        <f>IF(#REF!=5,36,0)</f>
        <v>#REF!</v>
      </c>
      <c r="DE11" s="40" t="e">
        <f>IF(#REF!=6,35,0)</f>
        <v>#REF!</v>
      </c>
      <c r="DF11" s="40" t="e">
        <f>IF(#REF!=7,34,0)</f>
        <v>#REF!</v>
      </c>
      <c r="DG11" s="40" t="e">
        <f>IF(#REF!=8,33,0)</f>
        <v>#REF!</v>
      </c>
      <c r="DH11" s="40" t="e">
        <f>IF(#REF!=9,32,0)</f>
        <v>#REF!</v>
      </c>
      <c r="DI11" s="40" t="e">
        <f>IF(#REF!=10,31,0)</f>
        <v>#REF!</v>
      </c>
      <c r="DJ11" s="40" t="e">
        <f>IF(#REF!=11,30,0)</f>
        <v>#REF!</v>
      </c>
      <c r="DK11" s="40" t="e">
        <f>IF(#REF!=12,29,0)</f>
        <v>#REF!</v>
      </c>
      <c r="DL11" s="40" t="e">
        <f>IF(#REF!=13,28,0)</f>
        <v>#REF!</v>
      </c>
      <c r="DM11" s="40" t="e">
        <f>IF(#REF!=14,27,0)</f>
        <v>#REF!</v>
      </c>
      <c r="DN11" s="40" t="e">
        <f>IF(#REF!=15,26,0)</f>
        <v>#REF!</v>
      </c>
      <c r="DO11" s="40" t="e">
        <f>IF(#REF!=16,25,0)</f>
        <v>#REF!</v>
      </c>
      <c r="DP11" s="40" t="e">
        <f>IF(#REF!=17,24,0)</f>
        <v>#REF!</v>
      </c>
      <c r="DQ11" s="40" t="e">
        <f>IF(#REF!=18,23,0)</f>
        <v>#REF!</v>
      </c>
      <c r="DR11" s="40" t="e">
        <f>IF(#REF!=19,22,0)</f>
        <v>#REF!</v>
      </c>
      <c r="DS11" s="40" t="e">
        <f>IF(#REF!=20,21,0)</f>
        <v>#REF!</v>
      </c>
      <c r="DT11" s="40" t="e">
        <f>IF(#REF!=21,20,0)</f>
        <v>#REF!</v>
      </c>
      <c r="DU11" s="40" t="e">
        <f>IF(#REF!=22,19,0)</f>
        <v>#REF!</v>
      </c>
      <c r="DV11" s="40" t="e">
        <f>IF(#REF!=23,18,0)</f>
        <v>#REF!</v>
      </c>
      <c r="DW11" s="40" t="e">
        <f>IF(#REF!=24,17,0)</f>
        <v>#REF!</v>
      </c>
      <c r="DX11" s="40" t="e">
        <f>IF(#REF!=25,16,0)</f>
        <v>#REF!</v>
      </c>
      <c r="DY11" s="40" t="e">
        <f>IF(#REF!=26,15,0)</f>
        <v>#REF!</v>
      </c>
      <c r="DZ11" s="40" t="e">
        <f>IF(#REF!=27,14,0)</f>
        <v>#REF!</v>
      </c>
      <c r="EA11" s="40" t="e">
        <f>IF(#REF!=28,13,0)</f>
        <v>#REF!</v>
      </c>
      <c r="EB11" s="40" t="e">
        <f>IF(#REF!=29,12,0)</f>
        <v>#REF!</v>
      </c>
      <c r="EC11" s="40" t="e">
        <f>IF(#REF!=30,11,0)</f>
        <v>#REF!</v>
      </c>
      <c r="ED11" s="40" t="e">
        <f>IF(#REF!=31,10,0)</f>
        <v>#REF!</v>
      </c>
      <c r="EE11" s="40" t="e">
        <f>IF(#REF!=32,9,0)</f>
        <v>#REF!</v>
      </c>
      <c r="EF11" s="40" t="e">
        <f>IF(#REF!=33,8,0)</f>
        <v>#REF!</v>
      </c>
      <c r="EG11" s="40" t="e">
        <f>IF(#REF!=34,7,0)</f>
        <v>#REF!</v>
      </c>
      <c r="EH11" s="40" t="e">
        <f>IF(#REF!=35,6,0)</f>
        <v>#REF!</v>
      </c>
      <c r="EI11" s="40" t="e">
        <f>IF(#REF!=36,5,0)</f>
        <v>#REF!</v>
      </c>
      <c r="EJ11" s="40" t="e">
        <f>IF(#REF!=37,4,0)</f>
        <v>#REF!</v>
      </c>
      <c r="EK11" s="40" t="e">
        <f>IF(#REF!=38,3,0)</f>
        <v>#REF!</v>
      </c>
      <c r="EL11" s="40" t="e">
        <f>IF(#REF!=39,2,0)</f>
        <v>#REF!</v>
      </c>
      <c r="EM11" s="40" t="e">
        <f>IF(#REF!=40,1,0)</f>
        <v>#REF!</v>
      </c>
      <c r="EN11" s="40" t="e">
        <f>IF(#REF!&gt;20,0,0)</f>
        <v>#REF!</v>
      </c>
      <c r="EO11" s="40" t="e">
        <f>IF(#REF!="сх",0,0)</f>
        <v>#REF!</v>
      </c>
      <c r="EP11" s="40" t="e">
        <f t="shared" si="3"/>
        <v>#REF!</v>
      </c>
      <c r="EQ11" s="40"/>
      <c r="ER11" s="40" t="e">
        <f>IF(#REF!="сх","ноль",IF(#REF!&gt;0,#REF!,"Ноль"))</f>
        <v>#REF!</v>
      </c>
      <c r="ES11" s="40" t="e">
        <f>IF(#REF!="сх","ноль",IF(#REF!&gt;0,#REF!,"Ноль"))</f>
        <v>#REF!</v>
      </c>
      <c r="ET11" s="40"/>
      <c r="EU11" s="40" t="e">
        <f t="shared" si="4"/>
        <v>#REF!</v>
      </c>
      <c r="EV11" s="40" t="e">
        <f>IF(K11=#REF!,IF(#REF!&lt;#REF!,#REF!,EZ11),#REF!)</f>
        <v>#REF!</v>
      </c>
      <c r="EW11" s="40" t="e">
        <f>IF(K11=#REF!,IF(#REF!&lt;#REF!,0,1))</f>
        <v>#REF!</v>
      </c>
      <c r="EX11" s="40" t="e">
        <f>IF(AND(EU11&gt;=21,EU11&lt;&gt;0),EU11,IF(K11&lt;#REF!,"СТОП",EV11+EW11))</f>
        <v>#REF!</v>
      </c>
      <c r="EY11" s="40"/>
      <c r="EZ11" s="40">
        <v>15</v>
      </c>
      <c r="FA11" s="40">
        <v>16</v>
      </c>
      <c r="FB11" s="40"/>
      <c r="FC11" s="42" t="e">
        <f>IF(#REF!=1,25,0)</f>
        <v>#REF!</v>
      </c>
      <c r="FD11" s="42" t="e">
        <f>IF(#REF!=2,22,0)</f>
        <v>#REF!</v>
      </c>
      <c r="FE11" s="42" t="e">
        <f>IF(#REF!=3,20,0)</f>
        <v>#REF!</v>
      </c>
      <c r="FF11" s="42" t="e">
        <f>IF(#REF!=4,18,0)</f>
        <v>#REF!</v>
      </c>
      <c r="FG11" s="42" t="e">
        <f>IF(#REF!=5,16,0)</f>
        <v>#REF!</v>
      </c>
      <c r="FH11" s="42" t="e">
        <f>IF(#REF!=6,15,0)</f>
        <v>#REF!</v>
      </c>
      <c r="FI11" s="42" t="e">
        <f>IF(#REF!=7,14,0)</f>
        <v>#REF!</v>
      </c>
      <c r="FJ11" s="42" t="e">
        <f>IF(#REF!=8,13,0)</f>
        <v>#REF!</v>
      </c>
      <c r="FK11" s="42" t="e">
        <f>IF(#REF!=9,12,0)</f>
        <v>#REF!</v>
      </c>
      <c r="FL11" s="42" t="e">
        <f>IF(#REF!=10,11,0)</f>
        <v>#REF!</v>
      </c>
      <c r="FM11" s="42" t="e">
        <f>IF(#REF!=11,10,0)</f>
        <v>#REF!</v>
      </c>
      <c r="FN11" s="42" t="e">
        <f>IF(#REF!=12,9,0)</f>
        <v>#REF!</v>
      </c>
      <c r="FO11" s="42" t="e">
        <f>IF(#REF!=13,8,0)</f>
        <v>#REF!</v>
      </c>
      <c r="FP11" s="42" t="e">
        <f>IF(#REF!=14,7,0)</f>
        <v>#REF!</v>
      </c>
      <c r="FQ11" s="42" t="e">
        <f>IF(#REF!=15,6,0)</f>
        <v>#REF!</v>
      </c>
      <c r="FR11" s="42" t="e">
        <f>IF(#REF!=16,5,0)</f>
        <v>#REF!</v>
      </c>
      <c r="FS11" s="42" t="e">
        <f>IF(#REF!=17,4,0)</f>
        <v>#REF!</v>
      </c>
      <c r="FT11" s="42" t="e">
        <f>IF(#REF!=18,3,0)</f>
        <v>#REF!</v>
      </c>
      <c r="FU11" s="42" t="e">
        <f>IF(#REF!=19,2,0)</f>
        <v>#REF!</v>
      </c>
      <c r="FV11" s="42" t="e">
        <f>IF(#REF!=20,1,0)</f>
        <v>#REF!</v>
      </c>
      <c r="FW11" s="42" t="e">
        <f>IF(#REF!&gt;20,0,0)</f>
        <v>#REF!</v>
      </c>
      <c r="FX11" s="42" t="e">
        <f>IF(#REF!="сх",0,0)</f>
        <v>#REF!</v>
      </c>
      <c r="FY11" s="42" t="e">
        <f t="shared" si="5"/>
        <v>#REF!</v>
      </c>
      <c r="FZ11" s="42" t="e">
        <f>IF(#REF!=1,25,0)</f>
        <v>#REF!</v>
      </c>
      <c r="GA11" s="42" t="e">
        <f>IF(#REF!=2,22,0)</f>
        <v>#REF!</v>
      </c>
      <c r="GB11" s="42" t="e">
        <f>IF(#REF!=3,20,0)</f>
        <v>#REF!</v>
      </c>
      <c r="GC11" s="42" t="e">
        <f>IF(#REF!=4,18,0)</f>
        <v>#REF!</v>
      </c>
      <c r="GD11" s="42" t="e">
        <f>IF(#REF!=5,16,0)</f>
        <v>#REF!</v>
      </c>
      <c r="GE11" s="42" t="e">
        <f>IF(#REF!=6,15,0)</f>
        <v>#REF!</v>
      </c>
      <c r="GF11" s="42" t="e">
        <f>IF(#REF!=7,14,0)</f>
        <v>#REF!</v>
      </c>
      <c r="GG11" s="42" t="e">
        <f>IF(#REF!=8,13,0)</f>
        <v>#REF!</v>
      </c>
      <c r="GH11" s="42" t="e">
        <f>IF(#REF!=9,12,0)</f>
        <v>#REF!</v>
      </c>
      <c r="GI11" s="42" t="e">
        <f>IF(#REF!=10,11,0)</f>
        <v>#REF!</v>
      </c>
      <c r="GJ11" s="42" t="e">
        <f>IF(#REF!=11,10,0)</f>
        <v>#REF!</v>
      </c>
      <c r="GK11" s="42" t="e">
        <f>IF(#REF!=12,9,0)</f>
        <v>#REF!</v>
      </c>
      <c r="GL11" s="42" t="e">
        <f>IF(#REF!=13,8,0)</f>
        <v>#REF!</v>
      </c>
      <c r="GM11" s="42" t="e">
        <f>IF(#REF!=14,7,0)</f>
        <v>#REF!</v>
      </c>
      <c r="GN11" s="42" t="e">
        <f>IF(#REF!=15,6,0)</f>
        <v>#REF!</v>
      </c>
      <c r="GO11" s="42" t="e">
        <f>IF(#REF!=16,5,0)</f>
        <v>#REF!</v>
      </c>
      <c r="GP11" s="42" t="e">
        <f>IF(#REF!=17,4,0)</f>
        <v>#REF!</v>
      </c>
      <c r="GQ11" s="42" t="e">
        <f>IF(#REF!=18,3,0)</f>
        <v>#REF!</v>
      </c>
      <c r="GR11" s="42" t="e">
        <f>IF(#REF!=19,2,0)</f>
        <v>#REF!</v>
      </c>
      <c r="GS11" s="42" t="e">
        <f>IF(#REF!=20,1,0)</f>
        <v>#REF!</v>
      </c>
      <c r="GT11" s="42" t="e">
        <f>IF(#REF!&gt;20,0,0)</f>
        <v>#REF!</v>
      </c>
      <c r="GU11" s="42" t="e">
        <f>IF(#REF!="сх",0,0)</f>
        <v>#REF!</v>
      </c>
      <c r="GV11" s="42" t="e">
        <f t="shared" si="6"/>
        <v>#REF!</v>
      </c>
      <c r="GW11" s="42" t="e">
        <f>IF(#REF!=1,100,0)</f>
        <v>#REF!</v>
      </c>
      <c r="GX11" s="42" t="e">
        <f>IF(#REF!=2,98,0)</f>
        <v>#REF!</v>
      </c>
      <c r="GY11" s="42" t="e">
        <f>IF(#REF!=3,95,0)</f>
        <v>#REF!</v>
      </c>
      <c r="GZ11" s="42" t="e">
        <f>IF(#REF!=4,93,0)</f>
        <v>#REF!</v>
      </c>
      <c r="HA11" s="42" t="e">
        <f>IF(#REF!=5,90,0)</f>
        <v>#REF!</v>
      </c>
      <c r="HB11" s="42" t="e">
        <f>IF(#REF!=6,88,0)</f>
        <v>#REF!</v>
      </c>
      <c r="HC11" s="42" t="e">
        <f>IF(#REF!=7,85,0)</f>
        <v>#REF!</v>
      </c>
      <c r="HD11" s="42" t="e">
        <f>IF(#REF!=8,83,0)</f>
        <v>#REF!</v>
      </c>
      <c r="HE11" s="42" t="e">
        <f>IF(#REF!=9,80,0)</f>
        <v>#REF!</v>
      </c>
      <c r="HF11" s="42" t="e">
        <f>IF(#REF!=10,78,0)</f>
        <v>#REF!</v>
      </c>
      <c r="HG11" s="42" t="e">
        <f>IF(#REF!=11,75,0)</f>
        <v>#REF!</v>
      </c>
      <c r="HH11" s="42" t="e">
        <f>IF(#REF!=12,73,0)</f>
        <v>#REF!</v>
      </c>
      <c r="HI11" s="42" t="e">
        <f>IF(#REF!=13,70,0)</f>
        <v>#REF!</v>
      </c>
      <c r="HJ11" s="42" t="e">
        <f>IF(#REF!=14,68,0)</f>
        <v>#REF!</v>
      </c>
      <c r="HK11" s="42" t="e">
        <f>IF(#REF!=15,65,0)</f>
        <v>#REF!</v>
      </c>
      <c r="HL11" s="42" t="e">
        <f>IF(#REF!=16,63,0)</f>
        <v>#REF!</v>
      </c>
      <c r="HM11" s="42" t="e">
        <f>IF(#REF!=17,60,0)</f>
        <v>#REF!</v>
      </c>
      <c r="HN11" s="42" t="e">
        <f>IF(#REF!=18,58,0)</f>
        <v>#REF!</v>
      </c>
      <c r="HO11" s="42" t="e">
        <f>IF(#REF!=19,55,0)</f>
        <v>#REF!</v>
      </c>
      <c r="HP11" s="42" t="e">
        <f>IF(#REF!=20,53,0)</f>
        <v>#REF!</v>
      </c>
      <c r="HQ11" s="42" t="e">
        <f>IF(#REF!&gt;20,0,0)</f>
        <v>#REF!</v>
      </c>
      <c r="HR11" s="42" t="e">
        <f>IF(#REF!="сх",0,0)</f>
        <v>#REF!</v>
      </c>
      <c r="HS11" s="42" t="e">
        <f t="shared" si="7"/>
        <v>#REF!</v>
      </c>
      <c r="HT11" s="42" t="e">
        <f>IF(#REF!=1,100,0)</f>
        <v>#REF!</v>
      </c>
      <c r="HU11" s="42" t="e">
        <f>IF(#REF!=2,98,0)</f>
        <v>#REF!</v>
      </c>
      <c r="HV11" s="42" t="e">
        <f>IF(#REF!=3,95,0)</f>
        <v>#REF!</v>
      </c>
      <c r="HW11" s="42" t="e">
        <f>IF(#REF!=4,93,0)</f>
        <v>#REF!</v>
      </c>
      <c r="HX11" s="42" t="e">
        <f>IF(#REF!=5,90,0)</f>
        <v>#REF!</v>
      </c>
      <c r="HY11" s="42" t="e">
        <f>IF(#REF!=6,88,0)</f>
        <v>#REF!</v>
      </c>
      <c r="HZ11" s="42" t="e">
        <f>IF(#REF!=7,85,0)</f>
        <v>#REF!</v>
      </c>
      <c r="IA11" s="42" t="e">
        <f>IF(#REF!=8,83,0)</f>
        <v>#REF!</v>
      </c>
      <c r="IB11" s="42" t="e">
        <f>IF(#REF!=9,80,0)</f>
        <v>#REF!</v>
      </c>
      <c r="IC11" s="42" t="e">
        <f>IF(#REF!=10,78,0)</f>
        <v>#REF!</v>
      </c>
      <c r="ID11" s="42" t="e">
        <f>IF(#REF!=11,75,0)</f>
        <v>#REF!</v>
      </c>
      <c r="IE11" s="42" t="e">
        <f>IF(#REF!=12,73,0)</f>
        <v>#REF!</v>
      </c>
      <c r="IF11" s="42" t="e">
        <f>IF(#REF!=13,70,0)</f>
        <v>#REF!</v>
      </c>
      <c r="IG11" s="42" t="e">
        <f>IF(#REF!=14,68,0)</f>
        <v>#REF!</v>
      </c>
      <c r="IH11" s="42" t="e">
        <f>IF(#REF!=15,65,0)</f>
        <v>#REF!</v>
      </c>
      <c r="II11" s="42" t="e">
        <f>IF(#REF!=16,63,0)</f>
        <v>#REF!</v>
      </c>
      <c r="IJ11" s="42" t="e">
        <f>IF(#REF!=17,60,0)</f>
        <v>#REF!</v>
      </c>
      <c r="IK11" s="42" t="e">
        <f>IF(#REF!=18,58,0)</f>
        <v>#REF!</v>
      </c>
      <c r="IL11" s="42" t="e">
        <f>IF(#REF!=19,55,0)</f>
        <v>#REF!</v>
      </c>
      <c r="IM11" s="42" t="e">
        <f>IF(#REF!=20,53,0)</f>
        <v>#REF!</v>
      </c>
      <c r="IN11" s="42" t="e">
        <f>IF(#REF!&gt;20,0,0)</f>
        <v>#REF!</v>
      </c>
      <c r="IO11" s="42" t="e">
        <f>IF(#REF!="сх",0,0)</f>
        <v>#REF!</v>
      </c>
      <c r="IP11" s="42" t="e">
        <f t="shared" si="8"/>
        <v>#REF!</v>
      </c>
      <c r="IQ11" s="40"/>
      <c r="IR11" s="40"/>
      <c r="IS11" s="40"/>
      <c r="IT11" s="40"/>
      <c r="IU11" s="40"/>
      <c r="IV11" s="40"/>
    </row>
    <row r="12" spans="1:256" s="3" customFormat="1" ht="34.5">
      <c r="A12" s="74"/>
      <c r="B12" s="81"/>
      <c r="C12" s="83"/>
      <c r="D12" s="67" t="s">
        <v>72</v>
      </c>
      <c r="E12" s="68">
        <v>65</v>
      </c>
      <c r="F12" s="69">
        <v>102</v>
      </c>
      <c r="G12" s="63">
        <v>17</v>
      </c>
      <c r="H12" s="56">
        <v>24</v>
      </c>
      <c r="I12" s="63">
        <v>21</v>
      </c>
      <c r="J12" s="55">
        <v>20</v>
      </c>
      <c r="K12" s="74"/>
      <c r="L12" s="39"/>
      <c r="M12" s="40"/>
      <c r="N12" s="41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0"/>
      <c r="IR12" s="40"/>
      <c r="IS12" s="40"/>
      <c r="IT12" s="40"/>
      <c r="IU12" s="40"/>
      <c r="IV12" s="40"/>
    </row>
    <row r="13" spans="1:256" s="3" customFormat="1" ht="34.5">
      <c r="A13" s="74"/>
      <c r="B13" s="81"/>
      <c r="C13" s="83"/>
      <c r="D13" s="67" t="s">
        <v>73</v>
      </c>
      <c r="E13" s="68">
        <v>85</v>
      </c>
      <c r="F13" s="69">
        <v>156</v>
      </c>
      <c r="G13" s="63">
        <v>8</v>
      </c>
      <c r="H13" s="56">
        <v>33</v>
      </c>
      <c r="I13" s="49">
        <v>6</v>
      </c>
      <c r="J13" s="51">
        <v>35</v>
      </c>
      <c r="K13" s="74"/>
      <c r="L13" s="39"/>
      <c r="M13" s="40"/>
      <c r="N13" s="41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0"/>
      <c r="IR13" s="40"/>
      <c r="IS13" s="40"/>
      <c r="IT13" s="40"/>
      <c r="IU13" s="40"/>
      <c r="IV13" s="40"/>
    </row>
    <row r="14" spans="1:256" s="3" customFormat="1" ht="34.5">
      <c r="A14" s="74"/>
      <c r="B14" s="81"/>
      <c r="C14" s="83"/>
      <c r="D14" s="67" t="s">
        <v>74</v>
      </c>
      <c r="E14" s="68">
        <v>85</v>
      </c>
      <c r="F14" s="69">
        <v>131</v>
      </c>
      <c r="G14" s="49">
        <v>6</v>
      </c>
      <c r="H14" s="50">
        <v>35</v>
      </c>
      <c r="I14" s="63">
        <v>10</v>
      </c>
      <c r="J14" s="55">
        <v>31</v>
      </c>
      <c r="K14" s="74"/>
      <c r="L14" s="39"/>
      <c r="M14" s="40"/>
      <c r="N14" s="41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0"/>
      <c r="IR14" s="40"/>
      <c r="IS14" s="40"/>
      <c r="IT14" s="40"/>
      <c r="IU14" s="40"/>
      <c r="IV14" s="40"/>
    </row>
    <row r="15" spans="1:256" s="3" customFormat="1" ht="34.5">
      <c r="A15" s="74"/>
      <c r="B15" s="81"/>
      <c r="C15" s="83"/>
      <c r="D15" s="67" t="s">
        <v>75</v>
      </c>
      <c r="E15" s="68">
        <v>85</v>
      </c>
      <c r="F15" s="69">
        <v>185</v>
      </c>
      <c r="G15" s="63">
        <v>17</v>
      </c>
      <c r="H15" s="56">
        <v>34</v>
      </c>
      <c r="I15" s="63">
        <v>15</v>
      </c>
      <c r="J15" s="55">
        <v>26</v>
      </c>
      <c r="K15" s="74"/>
      <c r="L15" s="39" t="e">
        <f>#REF!+#REF!</f>
        <v>#REF!</v>
      </c>
      <c r="M15" s="40"/>
      <c r="N15" s="41"/>
      <c r="O15" s="40" t="e">
        <f>IF(#REF!=1,25,0)</f>
        <v>#REF!</v>
      </c>
      <c r="P15" s="40" t="e">
        <f>IF(#REF!=2,22,0)</f>
        <v>#REF!</v>
      </c>
      <c r="Q15" s="40" t="e">
        <f>IF(#REF!=3,20,0)</f>
        <v>#REF!</v>
      </c>
      <c r="R15" s="40" t="e">
        <f>IF(#REF!=4,18,0)</f>
        <v>#REF!</v>
      </c>
      <c r="S15" s="40" t="e">
        <f>IF(#REF!=5,16,0)</f>
        <v>#REF!</v>
      </c>
      <c r="T15" s="40" t="e">
        <f>IF(#REF!=6,15,0)</f>
        <v>#REF!</v>
      </c>
      <c r="U15" s="40" t="e">
        <f>IF(#REF!=7,14,0)</f>
        <v>#REF!</v>
      </c>
      <c r="V15" s="40" t="e">
        <f>IF(#REF!=8,13,0)</f>
        <v>#REF!</v>
      </c>
      <c r="W15" s="40" t="e">
        <f>IF(#REF!=9,12,0)</f>
        <v>#REF!</v>
      </c>
      <c r="X15" s="40" t="e">
        <f>IF(#REF!=10,11,0)</f>
        <v>#REF!</v>
      </c>
      <c r="Y15" s="40" t="e">
        <f>IF(#REF!=11,10,0)</f>
        <v>#REF!</v>
      </c>
      <c r="Z15" s="40" t="e">
        <f>IF(#REF!=12,9,0)</f>
        <v>#REF!</v>
      </c>
      <c r="AA15" s="40" t="e">
        <f>IF(#REF!=13,8,0)</f>
        <v>#REF!</v>
      </c>
      <c r="AB15" s="40" t="e">
        <f>IF(#REF!=14,7,0)</f>
        <v>#REF!</v>
      </c>
      <c r="AC15" s="40" t="e">
        <f>IF(#REF!=15,6,0)</f>
        <v>#REF!</v>
      </c>
      <c r="AD15" s="40" t="e">
        <f>IF(#REF!=16,5,0)</f>
        <v>#REF!</v>
      </c>
      <c r="AE15" s="40" t="e">
        <f>IF(#REF!=17,4,0)</f>
        <v>#REF!</v>
      </c>
      <c r="AF15" s="40" t="e">
        <f>IF(#REF!=18,3,0)</f>
        <v>#REF!</v>
      </c>
      <c r="AG15" s="40" t="e">
        <f>IF(#REF!=19,2,0)</f>
        <v>#REF!</v>
      </c>
      <c r="AH15" s="40" t="e">
        <f>IF(#REF!=20,1,0)</f>
        <v>#REF!</v>
      </c>
      <c r="AI15" s="40" t="e">
        <f>IF(#REF!&gt;20,0,0)</f>
        <v>#REF!</v>
      </c>
      <c r="AJ15" s="40" t="e">
        <f>IF(#REF!="сх",0,0)</f>
        <v>#REF!</v>
      </c>
      <c r="AK15" s="40" t="e">
        <f t="shared" si="0"/>
        <v>#REF!</v>
      </c>
      <c r="AL15" s="40" t="e">
        <f>IF(#REF!=1,25,0)</f>
        <v>#REF!</v>
      </c>
      <c r="AM15" s="40" t="e">
        <f>IF(#REF!=2,22,0)</f>
        <v>#REF!</v>
      </c>
      <c r="AN15" s="40" t="e">
        <f>IF(#REF!=3,20,0)</f>
        <v>#REF!</v>
      </c>
      <c r="AO15" s="40" t="e">
        <f>IF(#REF!=4,18,0)</f>
        <v>#REF!</v>
      </c>
      <c r="AP15" s="40" t="e">
        <f>IF(#REF!=5,16,0)</f>
        <v>#REF!</v>
      </c>
      <c r="AQ15" s="40" t="e">
        <f>IF(#REF!=6,15,0)</f>
        <v>#REF!</v>
      </c>
      <c r="AR15" s="40" t="e">
        <f>IF(#REF!=7,14,0)</f>
        <v>#REF!</v>
      </c>
      <c r="AS15" s="40" t="e">
        <f>IF(#REF!=8,13,0)</f>
        <v>#REF!</v>
      </c>
      <c r="AT15" s="40" t="e">
        <f>IF(#REF!=9,12,0)</f>
        <v>#REF!</v>
      </c>
      <c r="AU15" s="40" t="e">
        <f>IF(#REF!=10,11,0)</f>
        <v>#REF!</v>
      </c>
      <c r="AV15" s="40" t="e">
        <f>IF(#REF!=11,10,0)</f>
        <v>#REF!</v>
      </c>
      <c r="AW15" s="40" t="e">
        <f>IF(#REF!=12,9,0)</f>
        <v>#REF!</v>
      </c>
      <c r="AX15" s="40" t="e">
        <f>IF(#REF!=13,8,0)</f>
        <v>#REF!</v>
      </c>
      <c r="AY15" s="40" t="e">
        <f>IF(#REF!=14,7,0)</f>
        <v>#REF!</v>
      </c>
      <c r="AZ15" s="40" t="e">
        <f>IF(#REF!=15,6,0)</f>
        <v>#REF!</v>
      </c>
      <c r="BA15" s="40" t="e">
        <f>IF(#REF!=16,5,0)</f>
        <v>#REF!</v>
      </c>
      <c r="BB15" s="40" t="e">
        <f>IF(#REF!=17,4,0)</f>
        <v>#REF!</v>
      </c>
      <c r="BC15" s="40" t="e">
        <f>IF(#REF!=18,3,0)</f>
        <v>#REF!</v>
      </c>
      <c r="BD15" s="40" t="e">
        <f>IF(#REF!=19,2,0)</f>
        <v>#REF!</v>
      </c>
      <c r="BE15" s="40" t="e">
        <f>IF(#REF!=20,1,0)</f>
        <v>#REF!</v>
      </c>
      <c r="BF15" s="40" t="e">
        <f>IF(#REF!&gt;20,0,0)</f>
        <v>#REF!</v>
      </c>
      <c r="BG15" s="40" t="e">
        <f>IF(#REF!="сх",0,0)</f>
        <v>#REF!</v>
      </c>
      <c r="BH15" s="40" t="e">
        <f t="shared" si="1"/>
        <v>#REF!</v>
      </c>
      <c r="BI15" s="40" t="e">
        <f>IF(#REF!=1,45,0)</f>
        <v>#REF!</v>
      </c>
      <c r="BJ15" s="40" t="e">
        <f>IF(#REF!=2,42,0)</f>
        <v>#REF!</v>
      </c>
      <c r="BK15" s="40" t="e">
        <f>IF(#REF!=3,40,0)</f>
        <v>#REF!</v>
      </c>
      <c r="BL15" s="40" t="e">
        <f>IF(#REF!=4,38,0)</f>
        <v>#REF!</v>
      </c>
      <c r="BM15" s="40" t="e">
        <f>IF(#REF!=5,36,0)</f>
        <v>#REF!</v>
      </c>
      <c r="BN15" s="40" t="e">
        <f>IF(#REF!=6,35,0)</f>
        <v>#REF!</v>
      </c>
      <c r="BO15" s="40" t="e">
        <f>IF(#REF!=7,34,0)</f>
        <v>#REF!</v>
      </c>
      <c r="BP15" s="40" t="e">
        <f>IF(#REF!=8,33,0)</f>
        <v>#REF!</v>
      </c>
      <c r="BQ15" s="40" t="e">
        <f>IF(#REF!=9,32,0)</f>
        <v>#REF!</v>
      </c>
      <c r="BR15" s="40" t="e">
        <f>IF(#REF!=10,31,0)</f>
        <v>#REF!</v>
      </c>
      <c r="BS15" s="40" t="e">
        <f>IF(#REF!=11,30,0)</f>
        <v>#REF!</v>
      </c>
      <c r="BT15" s="40" t="e">
        <f>IF(#REF!=12,29,0)</f>
        <v>#REF!</v>
      </c>
      <c r="BU15" s="40" t="e">
        <f>IF(#REF!=13,28,0)</f>
        <v>#REF!</v>
      </c>
      <c r="BV15" s="40" t="e">
        <f>IF(#REF!=14,27,0)</f>
        <v>#REF!</v>
      </c>
      <c r="BW15" s="40" t="e">
        <f>IF(#REF!=15,26,0)</f>
        <v>#REF!</v>
      </c>
      <c r="BX15" s="40" t="e">
        <f>IF(#REF!=16,25,0)</f>
        <v>#REF!</v>
      </c>
      <c r="BY15" s="40" t="e">
        <f>IF(#REF!=17,24,0)</f>
        <v>#REF!</v>
      </c>
      <c r="BZ15" s="40" t="e">
        <f>IF(#REF!=18,23,0)</f>
        <v>#REF!</v>
      </c>
      <c r="CA15" s="40" t="e">
        <f>IF(#REF!=19,22,0)</f>
        <v>#REF!</v>
      </c>
      <c r="CB15" s="40" t="e">
        <f>IF(#REF!=20,21,0)</f>
        <v>#REF!</v>
      </c>
      <c r="CC15" s="40" t="e">
        <f>IF(#REF!=21,20,0)</f>
        <v>#REF!</v>
      </c>
      <c r="CD15" s="40" t="e">
        <f>IF(#REF!=22,19,0)</f>
        <v>#REF!</v>
      </c>
      <c r="CE15" s="40" t="e">
        <f>IF(#REF!=23,18,0)</f>
        <v>#REF!</v>
      </c>
      <c r="CF15" s="40" t="e">
        <f>IF(#REF!=24,17,0)</f>
        <v>#REF!</v>
      </c>
      <c r="CG15" s="40" t="e">
        <f>IF(#REF!=25,16,0)</f>
        <v>#REF!</v>
      </c>
      <c r="CH15" s="40" t="e">
        <f>IF(#REF!=26,15,0)</f>
        <v>#REF!</v>
      </c>
      <c r="CI15" s="40" t="e">
        <f>IF(#REF!=27,14,0)</f>
        <v>#REF!</v>
      </c>
      <c r="CJ15" s="40" t="e">
        <f>IF(#REF!=28,13,0)</f>
        <v>#REF!</v>
      </c>
      <c r="CK15" s="40" t="e">
        <f>IF(#REF!=29,12,0)</f>
        <v>#REF!</v>
      </c>
      <c r="CL15" s="40" t="e">
        <f>IF(#REF!=30,11,0)</f>
        <v>#REF!</v>
      </c>
      <c r="CM15" s="40" t="e">
        <f>IF(#REF!=31,10,0)</f>
        <v>#REF!</v>
      </c>
      <c r="CN15" s="40" t="e">
        <f>IF(#REF!=32,9,0)</f>
        <v>#REF!</v>
      </c>
      <c r="CO15" s="40" t="e">
        <f>IF(#REF!=33,8,0)</f>
        <v>#REF!</v>
      </c>
      <c r="CP15" s="40" t="e">
        <f>IF(#REF!=34,7,0)</f>
        <v>#REF!</v>
      </c>
      <c r="CQ15" s="40" t="e">
        <f>IF(#REF!=35,6,0)</f>
        <v>#REF!</v>
      </c>
      <c r="CR15" s="40" t="e">
        <f>IF(#REF!=36,5,0)</f>
        <v>#REF!</v>
      </c>
      <c r="CS15" s="40" t="e">
        <f>IF(#REF!=37,4,0)</f>
        <v>#REF!</v>
      </c>
      <c r="CT15" s="40" t="e">
        <f>IF(#REF!=38,3,0)</f>
        <v>#REF!</v>
      </c>
      <c r="CU15" s="40" t="e">
        <f>IF(#REF!=39,2,0)</f>
        <v>#REF!</v>
      </c>
      <c r="CV15" s="40" t="e">
        <f>IF(#REF!=40,1,0)</f>
        <v>#REF!</v>
      </c>
      <c r="CW15" s="40" t="e">
        <f>IF(#REF!&gt;20,0,0)</f>
        <v>#REF!</v>
      </c>
      <c r="CX15" s="40" t="e">
        <f>IF(#REF!="сх",0,0)</f>
        <v>#REF!</v>
      </c>
      <c r="CY15" s="40" t="e">
        <f t="shared" si="2"/>
        <v>#REF!</v>
      </c>
      <c r="CZ15" s="40" t="e">
        <f>IF(#REF!=1,45,0)</f>
        <v>#REF!</v>
      </c>
      <c r="DA15" s="40" t="e">
        <f>IF(#REF!=2,42,0)</f>
        <v>#REF!</v>
      </c>
      <c r="DB15" s="40" t="e">
        <f>IF(#REF!=3,40,0)</f>
        <v>#REF!</v>
      </c>
      <c r="DC15" s="40" t="e">
        <f>IF(#REF!=4,38,0)</f>
        <v>#REF!</v>
      </c>
      <c r="DD15" s="40" t="e">
        <f>IF(#REF!=5,36,0)</f>
        <v>#REF!</v>
      </c>
      <c r="DE15" s="40" t="e">
        <f>IF(#REF!=6,35,0)</f>
        <v>#REF!</v>
      </c>
      <c r="DF15" s="40" t="e">
        <f>IF(#REF!=7,34,0)</f>
        <v>#REF!</v>
      </c>
      <c r="DG15" s="40" t="e">
        <f>IF(#REF!=8,33,0)</f>
        <v>#REF!</v>
      </c>
      <c r="DH15" s="40" t="e">
        <f>IF(#REF!=9,32,0)</f>
        <v>#REF!</v>
      </c>
      <c r="DI15" s="40" t="e">
        <f>IF(#REF!=10,31,0)</f>
        <v>#REF!</v>
      </c>
      <c r="DJ15" s="40" t="e">
        <f>IF(#REF!=11,30,0)</f>
        <v>#REF!</v>
      </c>
      <c r="DK15" s="40" t="e">
        <f>IF(#REF!=12,29,0)</f>
        <v>#REF!</v>
      </c>
      <c r="DL15" s="40" t="e">
        <f>IF(#REF!=13,28,0)</f>
        <v>#REF!</v>
      </c>
      <c r="DM15" s="40" t="e">
        <f>IF(#REF!=14,27,0)</f>
        <v>#REF!</v>
      </c>
      <c r="DN15" s="40" t="e">
        <f>IF(#REF!=15,26,0)</f>
        <v>#REF!</v>
      </c>
      <c r="DO15" s="40" t="e">
        <f>IF(#REF!=16,25,0)</f>
        <v>#REF!</v>
      </c>
      <c r="DP15" s="40" t="e">
        <f>IF(#REF!=17,24,0)</f>
        <v>#REF!</v>
      </c>
      <c r="DQ15" s="40" t="e">
        <f>IF(#REF!=18,23,0)</f>
        <v>#REF!</v>
      </c>
      <c r="DR15" s="40" t="e">
        <f>IF(#REF!=19,22,0)</f>
        <v>#REF!</v>
      </c>
      <c r="DS15" s="40" t="e">
        <f>IF(#REF!=20,21,0)</f>
        <v>#REF!</v>
      </c>
      <c r="DT15" s="40" t="e">
        <f>IF(#REF!=21,20,0)</f>
        <v>#REF!</v>
      </c>
      <c r="DU15" s="40" t="e">
        <f>IF(#REF!=22,19,0)</f>
        <v>#REF!</v>
      </c>
      <c r="DV15" s="40" t="e">
        <f>IF(#REF!=23,18,0)</f>
        <v>#REF!</v>
      </c>
      <c r="DW15" s="40" t="e">
        <f>IF(#REF!=24,17,0)</f>
        <v>#REF!</v>
      </c>
      <c r="DX15" s="40" t="e">
        <f>IF(#REF!=25,16,0)</f>
        <v>#REF!</v>
      </c>
      <c r="DY15" s="40" t="e">
        <f>IF(#REF!=26,15,0)</f>
        <v>#REF!</v>
      </c>
      <c r="DZ15" s="40" t="e">
        <f>IF(#REF!=27,14,0)</f>
        <v>#REF!</v>
      </c>
      <c r="EA15" s="40" t="e">
        <f>IF(#REF!=28,13,0)</f>
        <v>#REF!</v>
      </c>
      <c r="EB15" s="40" t="e">
        <f>IF(#REF!=29,12,0)</f>
        <v>#REF!</v>
      </c>
      <c r="EC15" s="40" t="e">
        <f>IF(#REF!=30,11,0)</f>
        <v>#REF!</v>
      </c>
      <c r="ED15" s="40" t="e">
        <f>IF(#REF!=31,10,0)</f>
        <v>#REF!</v>
      </c>
      <c r="EE15" s="40" t="e">
        <f>IF(#REF!=32,9,0)</f>
        <v>#REF!</v>
      </c>
      <c r="EF15" s="40" t="e">
        <f>IF(#REF!=33,8,0)</f>
        <v>#REF!</v>
      </c>
      <c r="EG15" s="40" t="e">
        <f>IF(#REF!=34,7,0)</f>
        <v>#REF!</v>
      </c>
      <c r="EH15" s="40" t="e">
        <f>IF(#REF!=35,6,0)</f>
        <v>#REF!</v>
      </c>
      <c r="EI15" s="40" t="e">
        <f>IF(#REF!=36,5,0)</f>
        <v>#REF!</v>
      </c>
      <c r="EJ15" s="40" t="e">
        <f>IF(#REF!=37,4,0)</f>
        <v>#REF!</v>
      </c>
      <c r="EK15" s="40" t="e">
        <f>IF(#REF!=38,3,0)</f>
        <v>#REF!</v>
      </c>
      <c r="EL15" s="40" t="e">
        <f>IF(#REF!=39,2,0)</f>
        <v>#REF!</v>
      </c>
      <c r="EM15" s="40" t="e">
        <f>IF(#REF!=40,1,0)</f>
        <v>#REF!</v>
      </c>
      <c r="EN15" s="40" t="e">
        <f>IF(#REF!&gt;20,0,0)</f>
        <v>#REF!</v>
      </c>
      <c r="EO15" s="40" t="e">
        <f>IF(#REF!="сх",0,0)</f>
        <v>#REF!</v>
      </c>
      <c r="EP15" s="40" t="e">
        <f t="shared" si="3"/>
        <v>#REF!</v>
      </c>
      <c r="EQ15" s="40"/>
      <c r="ER15" s="40" t="e">
        <f>IF(#REF!="сх","ноль",IF(#REF!&gt;0,#REF!,"Ноль"))</f>
        <v>#REF!</v>
      </c>
      <c r="ES15" s="40" t="e">
        <f>IF(#REF!="сх","ноль",IF(#REF!&gt;0,#REF!,"Ноль"))</f>
        <v>#REF!</v>
      </c>
      <c r="ET15" s="40"/>
      <c r="EU15" s="40" t="e">
        <f t="shared" si="4"/>
        <v>#REF!</v>
      </c>
      <c r="EV15" s="40" t="e">
        <f>IF(K15=#REF!,IF(#REF!&lt;#REF!,#REF!,EZ15),#REF!)</f>
        <v>#REF!</v>
      </c>
      <c r="EW15" s="40" t="e">
        <f>IF(K15=#REF!,IF(#REF!&lt;#REF!,0,1))</f>
        <v>#REF!</v>
      </c>
      <c r="EX15" s="40" t="e">
        <f>IF(AND(EU15&gt;=21,EU15&lt;&gt;0),EU15,IF(K15&lt;#REF!,"СТОП",EV15+EW15))</f>
        <v>#REF!</v>
      </c>
      <c r="EY15" s="40"/>
      <c r="EZ15" s="40">
        <v>15</v>
      </c>
      <c r="FA15" s="40">
        <v>16</v>
      </c>
      <c r="FB15" s="40"/>
      <c r="FC15" s="42" t="e">
        <f>IF(#REF!=1,25,0)</f>
        <v>#REF!</v>
      </c>
      <c r="FD15" s="42" t="e">
        <f>IF(#REF!=2,22,0)</f>
        <v>#REF!</v>
      </c>
      <c r="FE15" s="42" t="e">
        <f>IF(#REF!=3,20,0)</f>
        <v>#REF!</v>
      </c>
      <c r="FF15" s="42" t="e">
        <f>IF(#REF!=4,18,0)</f>
        <v>#REF!</v>
      </c>
      <c r="FG15" s="42" t="e">
        <f>IF(#REF!=5,16,0)</f>
        <v>#REF!</v>
      </c>
      <c r="FH15" s="42" t="e">
        <f>IF(#REF!=6,15,0)</f>
        <v>#REF!</v>
      </c>
      <c r="FI15" s="42" t="e">
        <f>IF(#REF!=7,14,0)</f>
        <v>#REF!</v>
      </c>
      <c r="FJ15" s="42" t="e">
        <f>IF(#REF!=8,13,0)</f>
        <v>#REF!</v>
      </c>
      <c r="FK15" s="42" t="e">
        <f>IF(#REF!=9,12,0)</f>
        <v>#REF!</v>
      </c>
      <c r="FL15" s="42" t="e">
        <f>IF(#REF!=10,11,0)</f>
        <v>#REF!</v>
      </c>
      <c r="FM15" s="42" t="e">
        <f>IF(#REF!=11,10,0)</f>
        <v>#REF!</v>
      </c>
      <c r="FN15" s="42" t="e">
        <f>IF(#REF!=12,9,0)</f>
        <v>#REF!</v>
      </c>
      <c r="FO15" s="42" t="e">
        <f>IF(#REF!=13,8,0)</f>
        <v>#REF!</v>
      </c>
      <c r="FP15" s="42" t="e">
        <f>IF(#REF!=14,7,0)</f>
        <v>#REF!</v>
      </c>
      <c r="FQ15" s="42" t="e">
        <f>IF(#REF!=15,6,0)</f>
        <v>#REF!</v>
      </c>
      <c r="FR15" s="42" t="e">
        <f>IF(#REF!=16,5,0)</f>
        <v>#REF!</v>
      </c>
      <c r="FS15" s="42" t="e">
        <f>IF(#REF!=17,4,0)</f>
        <v>#REF!</v>
      </c>
      <c r="FT15" s="42" t="e">
        <f>IF(#REF!=18,3,0)</f>
        <v>#REF!</v>
      </c>
      <c r="FU15" s="42" t="e">
        <f>IF(#REF!=19,2,0)</f>
        <v>#REF!</v>
      </c>
      <c r="FV15" s="42" t="e">
        <f>IF(#REF!=20,1,0)</f>
        <v>#REF!</v>
      </c>
      <c r="FW15" s="42" t="e">
        <f>IF(#REF!&gt;20,0,0)</f>
        <v>#REF!</v>
      </c>
      <c r="FX15" s="42" t="e">
        <f>IF(#REF!="сх",0,0)</f>
        <v>#REF!</v>
      </c>
      <c r="FY15" s="42" t="e">
        <f t="shared" si="5"/>
        <v>#REF!</v>
      </c>
      <c r="FZ15" s="42" t="e">
        <f>IF(#REF!=1,25,0)</f>
        <v>#REF!</v>
      </c>
      <c r="GA15" s="42" t="e">
        <f>IF(#REF!=2,22,0)</f>
        <v>#REF!</v>
      </c>
      <c r="GB15" s="42" t="e">
        <f>IF(#REF!=3,20,0)</f>
        <v>#REF!</v>
      </c>
      <c r="GC15" s="42" t="e">
        <f>IF(#REF!=4,18,0)</f>
        <v>#REF!</v>
      </c>
      <c r="GD15" s="42" t="e">
        <f>IF(#REF!=5,16,0)</f>
        <v>#REF!</v>
      </c>
      <c r="GE15" s="42" t="e">
        <f>IF(#REF!=6,15,0)</f>
        <v>#REF!</v>
      </c>
      <c r="GF15" s="42" t="e">
        <f>IF(#REF!=7,14,0)</f>
        <v>#REF!</v>
      </c>
      <c r="GG15" s="42" t="e">
        <f>IF(#REF!=8,13,0)</f>
        <v>#REF!</v>
      </c>
      <c r="GH15" s="42" t="e">
        <f>IF(#REF!=9,12,0)</f>
        <v>#REF!</v>
      </c>
      <c r="GI15" s="42" t="e">
        <f>IF(#REF!=10,11,0)</f>
        <v>#REF!</v>
      </c>
      <c r="GJ15" s="42" t="e">
        <f>IF(#REF!=11,10,0)</f>
        <v>#REF!</v>
      </c>
      <c r="GK15" s="42" t="e">
        <f>IF(#REF!=12,9,0)</f>
        <v>#REF!</v>
      </c>
      <c r="GL15" s="42" t="e">
        <f>IF(#REF!=13,8,0)</f>
        <v>#REF!</v>
      </c>
      <c r="GM15" s="42" t="e">
        <f>IF(#REF!=14,7,0)</f>
        <v>#REF!</v>
      </c>
      <c r="GN15" s="42" t="e">
        <f>IF(#REF!=15,6,0)</f>
        <v>#REF!</v>
      </c>
      <c r="GO15" s="42" t="e">
        <f>IF(#REF!=16,5,0)</f>
        <v>#REF!</v>
      </c>
      <c r="GP15" s="42" t="e">
        <f>IF(#REF!=17,4,0)</f>
        <v>#REF!</v>
      </c>
      <c r="GQ15" s="42" t="e">
        <f>IF(#REF!=18,3,0)</f>
        <v>#REF!</v>
      </c>
      <c r="GR15" s="42" t="e">
        <f>IF(#REF!=19,2,0)</f>
        <v>#REF!</v>
      </c>
      <c r="GS15" s="42" t="e">
        <f>IF(#REF!=20,1,0)</f>
        <v>#REF!</v>
      </c>
      <c r="GT15" s="42" t="e">
        <f>IF(#REF!&gt;20,0,0)</f>
        <v>#REF!</v>
      </c>
      <c r="GU15" s="42" t="e">
        <f>IF(#REF!="сх",0,0)</f>
        <v>#REF!</v>
      </c>
      <c r="GV15" s="42" t="e">
        <f t="shared" si="6"/>
        <v>#REF!</v>
      </c>
      <c r="GW15" s="42" t="e">
        <f>IF(#REF!=1,100,0)</f>
        <v>#REF!</v>
      </c>
      <c r="GX15" s="42" t="e">
        <f>IF(#REF!=2,98,0)</f>
        <v>#REF!</v>
      </c>
      <c r="GY15" s="42" t="e">
        <f>IF(#REF!=3,95,0)</f>
        <v>#REF!</v>
      </c>
      <c r="GZ15" s="42" t="e">
        <f>IF(#REF!=4,93,0)</f>
        <v>#REF!</v>
      </c>
      <c r="HA15" s="42" t="e">
        <f>IF(#REF!=5,90,0)</f>
        <v>#REF!</v>
      </c>
      <c r="HB15" s="42" t="e">
        <f>IF(#REF!=6,88,0)</f>
        <v>#REF!</v>
      </c>
      <c r="HC15" s="42" t="e">
        <f>IF(#REF!=7,85,0)</f>
        <v>#REF!</v>
      </c>
      <c r="HD15" s="42" t="e">
        <f>IF(#REF!=8,83,0)</f>
        <v>#REF!</v>
      </c>
      <c r="HE15" s="42" t="e">
        <f>IF(#REF!=9,80,0)</f>
        <v>#REF!</v>
      </c>
      <c r="HF15" s="42" t="e">
        <f>IF(#REF!=10,78,0)</f>
        <v>#REF!</v>
      </c>
      <c r="HG15" s="42" t="e">
        <f>IF(#REF!=11,75,0)</f>
        <v>#REF!</v>
      </c>
      <c r="HH15" s="42" t="e">
        <f>IF(#REF!=12,73,0)</f>
        <v>#REF!</v>
      </c>
      <c r="HI15" s="42" t="e">
        <f>IF(#REF!=13,70,0)</f>
        <v>#REF!</v>
      </c>
      <c r="HJ15" s="42" t="e">
        <f>IF(#REF!=14,68,0)</f>
        <v>#REF!</v>
      </c>
      <c r="HK15" s="42" t="e">
        <f>IF(#REF!=15,65,0)</f>
        <v>#REF!</v>
      </c>
      <c r="HL15" s="42" t="e">
        <f>IF(#REF!=16,63,0)</f>
        <v>#REF!</v>
      </c>
      <c r="HM15" s="42" t="e">
        <f>IF(#REF!=17,60,0)</f>
        <v>#REF!</v>
      </c>
      <c r="HN15" s="42" t="e">
        <f>IF(#REF!=18,58,0)</f>
        <v>#REF!</v>
      </c>
      <c r="HO15" s="42" t="e">
        <f>IF(#REF!=19,55,0)</f>
        <v>#REF!</v>
      </c>
      <c r="HP15" s="42" t="e">
        <f>IF(#REF!=20,53,0)</f>
        <v>#REF!</v>
      </c>
      <c r="HQ15" s="42" t="e">
        <f>IF(#REF!&gt;20,0,0)</f>
        <v>#REF!</v>
      </c>
      <c r="HR15" s="42" t="e">
        <f>IF(#REF!="сх",0,0)</f>
        <v>#REF!</v>
      </c>
      <c r="HS15" s="42" t="e">
        <f t="shared" si="7"/>
        <v>#REF!</v>
      </c>
      <c r="HT15" s="42" t="e">
        <f>IF(#REF!=1,100,0)</f>
        <v>#REF!</v>
      </c>
      <c r="HU15" s="42" t="e">
        <f>IF(#REF!=2,98,0)</f>
        <v>#REF!</v>
      </c>
      <c r="HV15" s="42" t="e">
        <f>IF(#REF!=3,95,0)</f>
        <v>#REF!</v>
      </c>
      <c r="HW15" s="42" t="e">
        <f>IF(#REF!=4,93,0)</f>
        <v>#REF!</v>
      </c>
      <c r="HX15" s="42" t="e">
        <f>IF(#REF!=5,90,0)</f>
        <v>#REF!</v>
      </c>
      <c r="HY15" s="42" t="e">
        <f>IF(#REF!=6,88,0)</f>
        <v>#REF!</v>
      </c>
      <c r="HZ15" s="42" t="e">
        <f>IF(#REF!=7,85,0)</f>
        <v>#REF!</v>
      </c>
      <c r="IA15" s="42" t="e">
        <f>IF(#REF!=8,83,0)</f>
        <v>#REF!</v>
      </c>
      <c r="IB15" s="42" t="e">
        <f>IF(#REF!=9,80,0)</f>
        <v>#REF!</v>
      </c>
      <c r="IC15" s="42" t="e">
        <f>IF(#REF!=10,78,0)</f>
        <v>#REF!</v>
      </c>
      <c r="ID15" s="42" t="e">
        <f>IF(#REF!=11,75,0)</f>
        <v>#REF!</v>
      </c>
      <c r="IE15" s="42" t="e">
        <f>IF(#REF!=12,73,0)</f>
        <v>#REF!</v>
      </c>
      <c r="IF15" s="42" t="e">
        <f>IF(#REF!=13,70,0)</f>
        <v>#REF!</v>
      </c>
      <c r="IG15" s="42" t="e">
        <f>IF(#REF!=14,68,0)</f>
        <v>#REF!</v>
      </c>
      <c r="IH15" s="42" t="e">
        <f>IF(#REF!=15,65,0)</f>
        <v>#REF!</v>
      </c>
      <c r="II15" s="42" t="e">
        <f>IF(#REF!=16,63,0)</f>
        <v>#REF!</v>
      </c>
      <c r="IJ15" s="42" t="e">
        <f>IF(#REF!=17,60,0)</f>
        <v>#REF!</v>
      </c>
      <c r="IK15" s="42" t="e">
        <f>IF(#REF!=18,58,0)</f>
        <v>#REF!</v>
      </c>
      <c r="IL15" s="42" t="e">
        <f>IF(#REF!=19,55,0)</f>
        <v>#REF!</v>
      </c>
      <c r="IM15" s="42" t="e">
        <f>IF(#REF!=20,53,0)</f>
        <v>#REF!</v>
      </c>
      <c r="IN15" s="42" t="e">
        <f>IF(#REF!&gt;20,0,0)</f>
        <v>#REF!</v>
      </c>
      <c r="IO15" s="42" t="e">
        <f>IF(#REF!="сх",0,0)</f>
        <v>#REF!</v>
      </c>
      <c r="IP15" s="42" t="e">
        <f t="shared" si="8"/>
        <v>#REF!</v>
      </c>
      <c r="IQ15" s="40"/>
      <c r="IR15" s="40"/>
      <c r="IS15" s="40"/>
      <c r="IT15" s="40"/>
      <c r="IU15" s="40"/>
      <c r="IV15" s="40"/>
    </row>
    <row r="16" spans="1:256" s="3" customFormat="1" ht="34.5">
      <c r="A16" s="74"/>
      <c r="B16" s="81"/>
      <c r="C16" s="83"/>
      <c r="D16" s="67" t="s">
        <v>76</v>
      </c>
      <c r="E16" s="68" t="s">
        <v>43</v>
      </c>
      <c r="F16" s="69">
        <v>54</v>
      </c>
      <c r="G16" s="49">
        <v>7</v>
      </c>
      <c r="H16" s="56">
        <v>34</v>
      </c>
      <c r="I16" s="49">
        <v>6</v>
      </c>
      <c r="J16" s="51">
        <v>35</v>
      </c>
      <c r="K16" s="74"/>
      <c r="L16" s="39"/>
      <c r="M16" s="40"/>
      <c r="N16" s="41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0"/>
      <c r="IR16" s="40"/>
      <c r="IS16" s="40"/>
      <c r="IT16" s="40"/>
      <c r="IU16" s="40"/>
      <c r="IV16" s="40"/>
    </row>
    <row r="17" spans="1:256" s="3" customFormat="1" ht="34.5">
      <c r="A17" s="74"/>
      <c r="B17" s="81"/>
      <c r="C17" s="83"/>
      <c r="D17" s="67" t="s">
        <v>77</v>
      </c>
      <c r="E17" s="68" t="s">
        <v>44</v>
      </c>
      <c r="F17" s="69">
        <v>878</v>
      </c>
      <c r="G17" s="49">
        <v>7</v>
      </c>
      <c r="H17" s="50">
        <v>34</v>
      </c>
      <c r="I17" s="49">
        <v>6</v>
      </c>
      <c r="J17" s="51">
        <v>35</v>
      </c>
      <c r="K17" s="74"/>
      <c r="L17" s="39"/>
      <c r="M17" s="40"/>
      <c r="N17" s="41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0"/>
      <c r="IR17" s="40"/>
      <c r="IS17" s="40"/>
      <c r="IT17" s="40"/>
      <c r="IU17" s="40"/>
      <c r="IV17" s="40"/>
    </row>
    <row r="18" spans="1:256" s="3" customFormat="1" ht="34.5">
      <c r="A18" s="74"/>
      <c r="B18" s="81"/>
      <c r="C18" s="83"/>
      <c r="D18" s="67" t="s">
        <v>78</v>
      </c>
      <c r="E18" s="68" t="s">
        <v>81</v>
      </c>
      <c r="F18" s="69">
        <v>594</v>
      </c>
      <c r="G18" s="49">
        <v>7</v>
      </c>
      <c r="H18" s="50">
        <v>34</v>
      </c>
      <c r="I18" s="49">
        <v>5</v>
      </c>
      <c r="J18" s="51">
        <v>36</v>
      </c>
      <c r="K18" s="74"/>
      <c r="L18" s="39"/>
      <c r="M18" s="40"/>
      <c r="N18" s="41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0"/>
      <c r="IR18" s="40"/>
      <c r="IS18" s="40"/>
      <c r="IT18" s="40"/>
      <c r="IU18" s="40"/>
      <c r="IV18" s="40"/>
    </row>
    <row r="19" spans="1:256" s="3" customFormat="1" ht="34.5">
      <c r="A19" s="74"/>
      <c r="B19" s="81"/>
      <c r="C19" s="83"/>
      <c r="D19" s="67" t="s">
        <v>79</v>
      </c>
      <c r="E19" s="68" t="s">
        <v>44</v>
      </c>
      <c r="F19" s="69">
        <v>97</v>
      </c>
      <c r="G19" s="63">
        <v>8</v>
      </c>
      <c r="H19" s="56">
        <v>33</v>
      </c>
      <c r="I19" s="63">
        <v>7</v>
      </c>
      <c r="J19" s="55">
        <v>34</v>
      </c>
      <c r="K19" s="74"/>
      <c r="L19" s="39" t="e">
        <f>#REF!+#REF!</f>
        <v>#REF!</v>
      </c>
      <c r="M19" s="40"/>
      <c r="N19" s="41"/>
      <c r="O19" s="40" t="e">
        <f>IF(#REF!=1,25,0)</f>
        <v>#REF!</v>
      </c>
      <c r="P19" s="40" t="e">
        <f>IF(#REF!=2,22,0)</f>
        <v>#REF!</v>
      </c>
      <c r="Q19" s="40" t="e">
        <f>IF(#REF!=3,20,0)</f>
        <v>#REF!</v>
      </c>
      <c r="R19" s="40" t="e">
        <f>IF(#REF!=4,18,0)</f>
        <v>#REF!</v>
      </c>
      <c r="S19" s="40" t="e">
        <f>IF(#REF!=5,16,0)</f>
        <v>#REF!</v>
      </c>
      <c r="T19" s="40" t="e">
        <f>IF(#REF!=6,15,0)</f>
        <v>#REF!</v>
      </c>
      <c r="U19" s="40" t="e">
        <f>IF(#REF!=7,14,0)</f>
        <v>#REF!</v>
      </c>
      <c r="V19" s="40" t="e">
        <f>IF(#REF!=8,13,0)</f>
        <v>#REF!</v>
      </c>
      <c r="W19" s="40" t="e">
        <f>IF(#REF!=9,12,0)</f>
        <v>#REF!</v>
      </c>
      <c r="X19" s="40" t="e">
        <f>IF(#REF!=10,11,0)</f>
        <v>#REF!</v>
      </c>
      <c r="Y19" s="40" t="e">
        <f>IF(#REF!=11,10,0)</f>
        <v>#REF!</v>
      </c>
      <c r="Z19" s="40" t="e">
        <f>IF(#REF!=12,9,0)</f>
        <v>#REF!</v>
      </c>
      <c r="AA19" s="40" t="e">
        <f>IF(#REF!=13,8,0)</f>
        <v>#REF!</v>
      </c>
      <c r="AB19" s="40" t="e">
        <f>IF(#REF!=14,7,0)</f>
        <v>#REF!</v>
      </c>
      <c r="AC19" s="40" t="e">
        <f>IF(#REF!=15,6,0)</f>
        <v>#REF!</v>
      </c>
      <c r="AD19" s="40" t="e">
        <f>IF(#REF!=16,5,0)</f>
        <v>#REF!</v>
      </c>
      <c r="AE19" s="40" t="e">
        <f>IF(#REF!=17,4,0)</f>
        <v>#REF!</v>
      </c>
      <c r="AF19" s="40" t="e">
        <f>IF(#REF!=18,3,0)</f>
        <v>#REF!</v>
      </c>
      <c r="AG19" s="40" t="e">
        <f>IF(#REF!=19,2,0)</f>
        <v>#REF!</v>
      </c>
      <c r="AH19" s="40" t="e">
        <f>IF(#REF!=20,1,0)</f>
        <v>#REF!</v>
      </c>
      <c r="AI19" s="40" t="e">
        <f>IF(#REF!&gt;20,0,0)</f>
        <v>#REF!</v>
      </c>
      <c r="AJ19" s="40" t="e">
        <f>IF(#REF!="сх",0,0)</f>
        <v>#REF!</v>
      </c>
      <c r="AK19" s="40" t="e">
        <f t="shared" si="0"/>
        <v>#REF!</v>
      </c>
      <c r="AL19" s="40" t="e">
        <f>IF(#REF!=1,25,0)</f>
        <v>#REF!</v>
      </c>
      <c r="AM19" s="40" t="e">
        <f>IF(#REF!=2,22,0)</f>
        <v>#REF!</v>
      </c>
      <c r="AN19" s="40" t="e">
        <f>IF(#REF!=3,20,0)</f>
        <v>#REF!</v>
      </c>
      <c r="AO19" s="40" t="e">
        <f>IF(#REF!=4,18,0)</f>
        <v>#REF!</v>
      </c>
      <c r="AP19" s="40" t="e">
        <f>IF(#REF!=5,16,0)</f>
        <v>#REF!</v>
      </c>
      <c r="AQ19" s="40" t="e">
        <f>IF(#REF!=6,15,0)</f>
        <v>#REF!</v>
      </c>
      <c r="AR19" s="40" t="e">
        <f>IF(#REF!=7,14,0)</f>
        <v>#REF!</v>
      </c>
      <c r="AS19" s="40" t="e">
        <f>IF(#REF!=8,13,0)</f>
        <v>#REF!</v>
      </c>
      <c r="AT19" s="40" t="e">
        <f>IF(#REF!=9,12,0)</f>
        <v>#REF!</v>
      </c>
      <c r="AU19" s="40" t="e">
        <f>IF(#REF!=10,11,0)</f>
        <v>#REF!</v>
      </c>
      <c r="AV19" s="40" t="e">
        <f>IF(#REF!=11,10,0)</f>
        <v>#REF!</v>
      </c>
      <c r="AW19" s="40" t="e">
        <f>IF(#REF!=12,9,0)</f>
        <v>#REF!</v>
      </c>
      <c r="AX19" s="40" t="e">
        <f>IF(#REF!=13,8,0)</f>
        <v>#REF!</v>
      </c>
      <c r="AY19" s="40" t="e">
        <f>IF(#REF!=14,7,0)</f>
        <v>#REF!</v>
      </c>
      <c r="AZ19" s="40" t="e">
        <f>IF(#REF!=15,6,0)</f>
        <v>#REF!</v>
      </c>
      <c r="BA19" s="40" t="e">
        <f>IF(#REF!=16,5,0)</f>
        <v>#REF!</v>
      </c>
      <c r="BB19" s="40" t="e">
        <f>IF(#REF!=17,4,0)</f>
        <v>#REF!</v>
      </c>
      <c r="BC19" s="40" t="e">
        <f>IF(#REF!=18,3,0)</f>
        <v>#REF!</v>
      </c>
      <c r="BD19" s="40" t="e">
        <f>IF(#REF!=19,2,0)</f>
        <v>#REF!</v>
      </c>
      <c r="BE19" s="40" t="e">
        <f>IF(#REF!=20,1,0)</f>
        <v>#REF!</v>
      </c>
      <c r="BF19" s="40" t="e">
        <f>IF(#REF!&gt;20,0,0)</f>
        <v>#REF!</v>
      </c>
      <c r="BG19" s="40" t="e">
        <f>IF(#REF!="сх",0,0)</f>
        <v>#REF!</v>
      </c>
      <c r="BH19" s="40" t="e">
        <f t="shared" si="1"/>
        <v>#REF!</v>
      </c>
      <c r="BI19" s="40" t="e">
        <f>IF(#REF!=1,45,0)</f>
        <v>#REF!</v>
      </c>
      <c r="BJ19" s="40" t="e">
        <f>IF(#REF!=2,42,0)</f>
        <v>#REF!</v>
      </c>
      <c r="BK19" s="40" t="e">
        <f>IF(#REF!=3,40,0)</f>
        <v>#REF!</v>
      </c>
      <c r="BL19" s="40" t="e">
        <f>IF(#REF!=4,38,0)</f>
        <v>#REF!</v>
      </c>
      <c r="BM19" s="40" t="e">
        <f>IF(#REF!=5,36,0)</f>
        <v>#REF!</v>
      </c>
      <c r="BN19" s="40" t="e">
        <f>IF(#REF!=6,35,0)</f>
        <v>#REF!</v>
      </c>
      <c r="BO19" s="40" t="e">
        <f>IF(#REF!=7,34,0)</f>
        <v>#REF!</v>
      </c>
      <c r="BP19" s="40" t="e">
        <f>IF(#REF!=8,33,0)</f>
        <v>#REF!</v>
      </c>
      <c r="BQ19" s="40" t="e">
        <f>IF(#REF!=9,32,0)</f>
        <v>#REF!</v>
      </c>
      <c r="BR19" s="40" t="e">
        <f>IF(#REF!=10,31,0)</f>
        <v>#REF!</v>
      </c>
      <c r="BS19" s="40" t="e">
        <f>IF(#REF!=11,30,0)</f>
        <v>#REF!</v>
      </c>
      <c r="BT19" s="40" t="e">
        <f>IF(#REF!=12,29,0)</f>
        <v>#REF!</v>
      </c>
      <c r="BU19" s="40" t="e">
        <f>IF(#REF!=13,28,0)</f>
        <v>#REF!</v>
      </c>
      <c r="BV19" s="40" t="e">
        <f>IF(#REF!=14,27,0)</f>
        <v>#REF!</v>
      </c>
      <c r="BW19" s="40" t="e">
        <f>IF(#REF!=15,26,0)</f>
        <v>#REF!</v>
      </c>
      <c r="BX19" s="40" t="e">
        <f>IF(#REF!=16,25,0)</f>
        <v>#REF!</v>
      </c>
      <c r="BY19" s="40" t="e">
        <f>IF(#REF!=17,24,0)</f>
        <v>#REF!</v>
      </c>
      <c r="BZ19" s="40" t="e">
        <f>IF(#REF!=18,23,0)</f>
        <v>#REF!</v>
      </c>
      <c r="CA19" s="40" t="e">
        <f>IF(#REF!=19,22,0)</f>
        <v>#REF!</v>
      </c>
      <c r="CB19" s="40" t="e">
        <f>IF(#REF!=20,21,0)</f>
        <v>#REF!</v>
      </c>
      <c r="CC19" s="40" t="e">
        <f>IF(#REF!=21,20,0)</f>
        <v>#REF!</v>
      </c>
      <c r="CD19" s="40" t="e">
        <f>IF(#REF!=22,19,0)</f>
        <v>#REF!</v>
      </c>
      <c r="CE19" s="40" t="e">
        <f>IF(#REF!=23,18,0)</f>
        <v>#REF!</v>
      </c>
      <c r="CF19" s="40" t="e">
        <f>IF(#REF!=24,17,0)</f>
        <v>#REF!</v>
      </c>
      <c r="CG19" s="40" t="e">
        <f>IF(#REF!=25,16,0)</f>
        <v>#REF!</v>
      </c>
      <c r="CH19" s="40" t="e">
        <f>IF(#REF!=26,15,0)</f>
        <v>#REF!</v>
      </c>
      <c r="CI19" s="40" t="e">
        <f>IF(#REF!=27,14,0)</f>
        <v>#REF!</v>
      </c>
      <c r="CJ19" s="40" t="e">
        <f>IF(#REF!=28,13,0)</f>
        <v>#REF!</v>
      </c>
      <c r="CK19" s="40" t="e">
        <f>IF(#REF!=29,12,0)</f>
        <v>#REF!</v>
      </c>
      <c r="CL19" s="40" t="e">
        <f>IF(#REF!=30,11,0)</f>
        <v>#REF!</v>
      </c>
      <c r="CM19" s="40" t="e">
        <f>IF(#REF!=31,10,0)</f>
        <v>#REF!</v>
      </c>
      <c r="CN19" s="40" t="e">
        <f>IF(#REF!=32,9,0)</f>
        <v>#REF!</v>
      </c>
      <c r="CO19" s="40" t="e">
        <f>IF(#REF!=33,8,0)</f>
        <v>#REF!</v>
      </c>
      <c r="CP19" s="40" t="e">
        <f>IF(#REF!=34,7,0)</f>
        <v>#REF!</v>
      </c>
      <c r="CQ19" s="40" t="e">
        <f>IF(#REF!=35,6,0)</f>
        <v>#REF!</v>
      </c>
      <c r="CR19" s="40" t="e">
        <f>IF(#REF!=36,5,0)</f>
        <v>#REF!</v>
      </c>
      <c r="CS19" s="40" t="e">
        <f>IF(#REF!=37,4,0)</f>
        <v>#REF!</v>
      </c>
      <c r="CT19" s="40" t="e">
        <f>IF(#REF!=38,3,0)</f>
        <v>#REF!</v>
      </c>
      <c r="CU19" s="40" t="e">
        <f>IF(#REF!=39,2,0)</f>
        <v>#REF!</v>
      </c>
      <c r="CV19" s="40" t="e">
        <f>IF(#REF!=40,1,0)</f>
        <v>#REF!</v>
      </c>
      <c r="CW19" s="40" t="e">
        <f>IF(#REF!&gt;20,0,0)</f>
        <v>#REF!</v>
      </c>
      <c r="CX19" s="40" t="e">
        <f>IF(#REF!="сх",0,0)</f>
        <v>#REF!</v>
      </c>
      <c r="CY19" s="40" t="e">
        <f t="shared" si="2"/>
        <v>#REF!</v>
      </c>
      <c r="CZ19" s="40" t="e">
        <f>IF(#REF!=1,45,0)</f>
        <v>#REF!</v>
      </c>
      <c r="DA19" s="40" t="e">
        <f>IF(#REF!=2,42,0)</f>
        <v>#REF!</v>
      </c>
      <c r="DB19" s="40" t="e">
        <f>IF(#REF!=3,40,0)</f>
        <v>#REF!</v>
      </c>
      <c r="DC19" s="40" t="e">
        <f>IF(#REF!=4,38,0)</f>
        <v>#REF!</v>
      </c>
      <c r="DD19" s="40" t="e">
        <f>IF(#REF!=5,36,0)</f>
        <v>#REF!</v>
      </c>
      <c r="DE19" s="40" t="e">
        <f>IF(#REF!=6,35,0)</f>
        <v>#REF!</v>
      </c>
      <c r="DF19" s="40" t="e">
        <f>IF(#REF!=7,34,0)</f>
        <v>#REF!</v>
      </c>
      <c r="DG19" s="40" t="e">
        <f>IF(#REF!=8,33,0)</f>
        <v>#REF!</v>
      </c>
      <c r="DH19" s="40" t="e">
        <f>IF(#REF!=9,32,0)</f>
        <v>#REF!</v>
      </c>
      <c r="DI19" s="40" t="e">
        <f>IF(#REF!=10,31,0)</f>
        <v>#REF!</v>
      </c>
      <c r="DJ19" s="40" t="e">
        <f>IF(#REF!=11,30,0)</f>
        <v>#REF!</v>
      </c>
      <c r="DK19" s="40" t="e">
        <f>IF(#REF!=12,29,0)</f>
        <v>#REF!</v>
      </c>
      <c r="DL19" s="40" t="e">
        <f>IF(#REF!=13,28,0)</f>
        <v>#REF!</v>
      </c>
      <c r="DM19" s="40" t="e">
        <f>IF(#REF!=14,27,0)</f>
        <v>#REF!</v>
      </c>
      <c r="DN19" s="40" t="e">
        <f>IF(#REF!=15,26,0)</f>
        <v>#REF!</v>
      </c>
      <c r="DO19" s="40" t="e">
        <f>IF(#REF!=16,25,0)</f>
        <v>#REF!</v>
      </c>
      <c r="DP19" s="40" t="e">
        <f>IF(#REF!=17,24,0)</f>
        <v>#REF!</v>
      </c>
      <c r="DQ19" s="40" t="e">
        <f>IF(#REF!=18,23,0)</f>
        <v>#REF!</v>
      </c>
      <c r="DR19" s="40" t="e">
        <f>IF(#REF!=19,22,0)</f>
        <v>#REF!</v>
      </c>
      <c r="DS19" s="40" t="e">
        <f>IF(#REF!=20,21,0)</f>
        <v>#REF!</v>
      </c>
      <c r="DT19" s="40" t="e">
        <f>IF(#REF!=21,20,0)</f>
        <v>#REF!</v>
      </c>
      <c r="DU19" s="40" t="e">
        <f>IF(#REF!=22,19,0)</f>
        <v>#REF!</v>
      </c>
      <c r="DV19" s="40" t="e">
        <f>IF(#REF!=23,18,0)</f>
        <v>#REF!</v>
      </c>
      <c r="DW19" s="40" t="e">
        <f>IF(#REF!=24,17,0)</f>
        <v>#REF!</v>
      </c>
      <c r="DX19" s="40" t="e">
        <f>IF(#REF!=25,16,0)</f>
        <v>#REF!</v>
      </c>
      <c r="DY19" s="40" t="e">
        <f>IF(#REF!=26,15,0)</f>
        <v>#REF!</v>
      </c>
      <c r="DZ19" s="40" t="e">
        <f>IF(#REF!=27,14,0)</f>
        <v>#REF!</v>
      </c>
      <c r="EA19" s="40" t="e">
        <f>IF(#REF!=28,13,0)</f>
        <v>#REF!</v>
      </c>
      <c r="EB19" s="40" t="e">
        <f>IF(#REF!=29,12,0)</f>
        <v>#REF!</v>
      </c>
      <c r="EC19" s="40" t="e">
        <f>IF(#REF!=30,11,0)</f>
        <v>#REF!</v>
      </c>
      <c r="ED19" s="40" t="e">
        <f>IF(#REF!=31,10,0)</f>
        <v>#REF!</v>
      </c>
      <c r="EE19" s="40" t="e">
        <f>IF(#REF!=32,9,0)</f>
        <v>#REF!</v>
      </c>
      <c r="EF19" s="40" t="e">
        <f>IF(#REF!=33,8,0)</f>
        <v>#REF!</v>
      </c>
      <c r="EG19" s="40" t="e">
        <f>IF(#REF!=34,7,0)</f>
        <v>#REF!</v>
      </c>
      <c r="EH19" s="40" t="e">
        <f>IF(#REF!=35,6,0)</f>
        <v>#REF!</v>
      </c>
      <c r="EI19" s="40" t="e">
        <f>IF(#REF!=36,5,0)</f>
        <v>#REF!</v>
      </c>
      <c r="EJ19" s="40" t="e">
        <f>IF(#REF!=37,4,0)</f>
        <v>#REF!</v>
      </c>
      <c r="EK19" s="40" t="e">
        <f>IF(#REF!=38,3,0)</f>
        <v>#REF!</v>
      </c>
      <c r="EL19" s="40" t="e">
        <f>IF(#REF!=39,2,0)</f>
        <v>#REF!</v>
      </c>
      <c r="EM19" s="40" t="e">
        <f>IF(#REF!=40,1,0)</f>
        <v>#REF!</v>
      </c>
      <c r="EN19" s="40" t="e">
        <f>IF(#REF!&gt;20,0,0)</f>
        <v>#REF!</v>
      </c>
      <c r="EO19" s="40" t="e">
        <f>IF(#REF!="сх",0,0)</f>
        <v>#REF!</v>
      </c>
      <c r="EP19" s="40" t="e">
        <f t="shared" si="3"/>
        <v>#REF!</v>
      </c>
      <c r="EQ19" s="40"/>
      <c r="ER19" s="40" t="e">
        <f>IF(#REF!="сх","ноль",IF(#REF!&gt;0,#REF!,"Ноль"))</f>
        <v>#REF!</v>
      </c>
      <c r="ES19" s="40" t="e">
        <f>IF(#REF!="сх","ноль",IF(#REF!&gt;0,#REF!,"Ноль"))</f>
        <v>#REF!</v>
      </c>
      <c r="ET19" s="40"/>
      <c r="EU19" s="40" t="e">
        <f t="shared" si="4"/>
        <v>#REF!</v>
      </c>
      <c r="EV19" s="40" t="e">
        <f>IF(K19=#REF!,IF(#REF!&lt;#REF!,#REF!,EZ19),#REF!)</f>
        <v>#REF!</v>
      </c>
      <c r="EW19" s="40" t="e">
        <f>IF(K19=#REF!,IF(#REF!&lt;#REF!,0,1))</f>
        <v>#REF!</v>
      </c>
      <c r="EX19" s="40" t="e">
        <f>IF(AND(EU19&gt;=21,EU19&lt;&gt;0),EU19,IF(K19&lt;#REF!,"СТОП",EV19+EW19))</f>
        <v>#REF!</v>
      </c>
      <c r="EY19" s="40"/>
      <c r="EZ19" s="40">
        <v>15</v>
      </c>
      <c r="FA19" s="40">
        <v>16</v>
      </c>
      <c r="FB19" s="40"/>
      <c r="FC19" s="42" t="e">
        <f>IF(#REF!=1,25,0)</f>
        <v>#REF!</v>
      </c>
      <c r="FD19" s="42" t="e">
        <f>IF(#REF!=2,22,0)</f>
        <v>#REF!</v>
      </c>
      <c r="FE19" s="42" t="e">
        <f>IF(#REF!=3,20,0)</f>
        <v>#REF!</v>
      </c>
      <c r="FF19" s="42" t="e">
        <f>IF(#REF!=4,18,0)</f>
        <v>#REF!</v>
      </c>
      <c r="FG19" s="42" t="e">
        <f>IF(#REF!=5,16,0)</f>
        <v>#REF!</v>
      </c>
      <c r="FH19" s="42" t="e">
        <f>IF(#REF!=6,15,0)</f>
        <v>#REF!</v>
      </c>
      <c r="FI19" s="42" t="e">
        <f>IF(#REF!=7,14,0)</f>
        <v>#REF!</v>
      </c>
      <c r="FJ19" s="42" t="e">
        <f>IF(#REF!=8,13,0)</f>
        <v>#REF!</v>
      </c>
      <c r="FK19" s="42" t="e">
        <f>IF(#REF!=9,12,0)</f>
        <v>#REF!</v>
      </c>
      <c r="FL19" s="42" t="e">
        <f>IF(#REF!=10,11,0)</f>
        <v>#REF!</v>
      </c>
      <c r="FM19" s="42" t="e">
        <f>IF(#REF!=11,10,0)</f>
        <v>#REF!</v>
      </c>
      <c r="FN19" s="42" t="e">
        <f>IF(#REF!=12,9,0)</f>
        <v>#REF!</v>
      </c>
      <c r="FO19" s="42" t="e">
        <f>IF(#REF!=13,8,0)</f>
        <v>#REF!</v>
      </c>
      <c r="FP19" s="42" t="e">
        <f>IF(#REF!=14,7,0)</f>
        <v>#REF!</v>
      </c>
      <c r="FQ19" s="42" t="e">
        <f>IF(#REF!=15,6,0)</f>
        <v>#REF!</v>
      </c>
      <c r="FR19" s="42" t="e">
        <f>IF(#REF!=16,5,0)</f>
        <v>#REF!</v>
      </c>
      <c r="FS19" s="42" t="e">
        <f>IF(#REF!=17,4,0)</f>
        <v>#REF!</v>
      </c>
      <c r="FT19" s="42" t="e">
        <f>IF(#REF!=18,3,0)</f>
        <v>#REF!</v>
      </c>
      <c r="FU19" s="42" t="e">
        <f>IF(#REF!=19,2,0)</f>
        <v>#REF!</v>
      </c>
      <c r="FV19" s="42" t="e">
        <f>IF(#REF!=20,1,0)</f>
        <v>#REF!</v>
      </c>
      <c r="FW19" s="42" t="e">
        <f>IF(#REF!&gt;20,0,0)</f>
        <v>#REF!</v>
      </c>
      <c r="FX19" s="42" t="e">
        <f>IF(#REF!="сх",0,0)</f>
        <v>#REF!</v>
      </c>
      <c r="FY19" s="42" t="e">
        <f t="shared" si="5"/>
        <v>#REF!</v>
      </c>
      <c r="FZ19" s="42" t="e">
        <f>IF(#REF!=1,25,0)</f>
        <v>#REF!</v>
      </c>
      <c r="GA19" s="42" t="e">
        <f>IF(#REF!=2,22,0)</f>
        <v>#REF!</v>
      </c>
      <c r="GB19" s="42" t="e">
        <f>IF(#REF!=3,20,0)</f>
        <v>#REF!</v>
      </c>
      <c r="GC19" s="42" t="e">
        <f>IF(#REF!=4,18,0)</f>
        <v>#REF!</v>
      </c>
      <c r="GD19" s="42" t="e">
        <f>IF(#REF!=5,16,0)</f>
        <v>#REF!</v>
      </c>
      <c r="GE19" s="42" t="e">
        <f>IF(#REF!=6,15,0)</f>
        <v>#REF!</v>
      </c>
      <c r="GF19" s="42" t="e">
        <f>IF(#REF!=7,14,0)</f>
        <v>#REF!</v>
      </c>
      <c r="GG19" s="42" t="e">
        <f>IF(#REF!=8,13,0)</f>
        <v>#REF!</v>
      </c>
      <c r="GH19" s="42" t="e">
        <f>IF(#REF!=9,12,0)</f>
        <v>#REF!</v>
      </c>
      <c r="GI19" s="42" t="e">
        <f>IF(#REF!=10,11,0)</f>
        <v>#REF!</v>
      </c>
      <c r="GJ19" s="42" t="e">
        <f>IF(#REF!=11,10,0)</f>
        <v>#REF!</v>
      </c>
      <c r="GK19" s="42" t="e">
        <f>IF(#REF!=12,9,0)</f>
        <v>#REF!</v>
      </c>
      <c r="GL19" s="42" t="e">
        <f>IF(#REF!=13,8,0)</f>
        <v>#REF!</v>
      </c>
      <c r="GM19" s="42" t="e">
        <f>IF(#REF!=14,7,0)</f>
        <v>#REF!</v>
      </c>
      <c r="GN19" s="42" t="e">
        <f>IF(#REF!=15,6,0)</f>
        <v>#REF!</v>
      </c>
      <c r="GO19" s="42" t="e">
        <f>IF(#REF!=16,5,0)</f>
        <v>#REF!</v>
      </c>
      <c r="GP19" s="42" t="e">
        <f>IF(#REF!=17,4,0)</f>
        <v>#REF!</v>
      </c>
      <c r="GQ19" s="42" t="e">
        <f>IF(#REF!=18,3,0)</f>
        <v>#REF!</v>
      </c>
      <c r="GR19" s="42" t="e">
        <f>IF(#REF!=19,2,0)</f>
        <v>#REF!</v>
      </c>
      <c r="GS19" s="42" t="e">
        <f>IF(#REF!=20,1,0)</f>
        <v>#REF!</v>
      </c>
      <c r="GT19" s="42" t="e">
        <f>IF(#REF!&gt;20,0,0)</f>
        <v>#REF!</v>
      </c>
      <c r="GU19" s="42" t="e">
        <f>IF(#REF!="сх",0,0)</f>
        <v>#REF!</v>
      </c>
      <c r="GV19" s="42" t="e">
        <f t="shared" si="6"/>
        <v>#REF!</v>
      </c>
      <c r="GW19" s="42" t="e">
        <f>IF(#REF!=1,100,0)</f>
        <v>#REF!</v>
      </c>
      <c r="GX19" s="42" t="e">
        <f>IF(#REF!=2,98,0)</f>
        <v>#REF!</v>
      </c>
      <c r="GY19" s="42" t="e">
        <f>IF(#REF!=3,95,0)</f>
        <v>#REF!</v>
      </c>
      <c r="GZ19" s="42" t="e">
        <f>IF(#REF!=4,93,0)</f>
        <v>#REF!</v>
      </c>
      <c r="HA19" s="42" t="e">
        <f>IF(#REF!=5,90,0)</f>
        <v>#REF!</v>
      </c>
      <c r="HB19" s="42" t="e">
        <f>IF(#REF!=6,88,0)</f>
        <v>#REF!</v>
      </c>
      <c r="HC19" s="42" t="e">
        <f>IF(#REF!=7,85,0)</f>
        <v>#REF!</v>
      </c>
      <c r="HD19" s="42" t="e">
        <f>IF(#REF!=8,83,0)</f>
        <v>#REF!</v>
      </c>
      <c r="HE19" s="42" t="e">
        <f>IF(#REF!=9,80,0)</f>
        <v>#REF!</v>
      </c>
      <c r="HF19" s="42" t="e">
        <f>IF(#REF!=10,78,0)</f>
        <v>#REF!</v>
      </c>
      <c r="HG19" s="42" t="e">
        <f>IF(#REF!=11,75,0)</f>
        <v>#REF!</v>
      </c>
      <c r="HH19" s="42" t="e">
        <f>IF(#REF!=12,73,0)</f>
        <v>#REF!</v>
      </c>
      <c r="HI19" s="42" t="e">
        <f>IF(#REF!=13,70,0)</f>
        <v>#REF!</v>
      </c>
      <c r="HJ19" s="42" t="e">
        <f>IF(#REF!=14,68,0)</f>
        <v>#REF!</v>
      </c>
      <c r="HK19" s="42" t="e">
        <f>IF(#REF!=15,65,0)</f>
        <v>#REF!</v>
      </c>
      <c r="HL19" s="42" t="e">
        <f>IF(#REF!=16,63,0)</f>
        <v>#REF!</v>
      </c>
      <c r="HM19" s="42" t="e">
        <f>IF(#REF!=17,60,0)</f>
        <v>#REF!</v>
      </c>
      <c r="HN19" s="42" t="e">
        <f>IF(#REF!=18,58,0)</f>
        <v>#REF!</v>
      </c>
      <c r="HO19" s="42" t="e">
        <f>IF(#REF!=19,55,0)</f>
        <v>#REF!</v>
      </c>
      <c r="HP19" s="42" t="e">
        <f>IF(#REF!=20,53,0)</f>
        <v>#REF!</v>
      </c>
      <c r="HQ19" s="42" t="e">
        <f>IF(#REF!&gt;20,0,0)</f>
        <v>#REF!</v>
      </c>
      <c r="HR19" s="42" t="e">
        <f>IF(#REF!="сх",0,0)</f>
        <v>#REF!</v>
      </c>
      <c r="HS19" s="42" t="e">
        <f t="shared" si="7"/>
        <v>#REF!</v>
      </c>
      <c r="HT19" s="42" t="e">
        <f>IF(#REF!=1,100,0)</f>
        <v>#REF!</v>
      </c>
      <c r="HU19" s="42" t="e">
        <f>IF(#REF!=2,98,0)</f>
        <v>#REF!</v>
      </c>
      <c r="HV19" s="42" t="e">
        <f>IF(#REF!=3,95,0)</f>
        <v>#REF!</v>
      </c>
      <c r="HW19" s="42" t="e">
        <f>IF(#REF!=4,93,0)</f>
        <v>#REF!</v>
      </c>
      <c r="HX19" s="42" t="e">
        <f>IF(#REF!=5,90,0)</f>
        <v>#REF!</v>
      </c>
      <c r="HY19" s="42" t="e">
        <f>IF(#REF!=6,88,0)</f>
        <v>#REF!</v>
      </c>
      <c r="HZ19" s="42" t="e">
        <f>IF(#REF!=7,85,0)</f>
        <v>#REF!</v>
      </c>
      <c r="IA19" s="42" t="e">
        <f>IF(#REF!=8,83,0)</f>
        <v>#REF!</v>
      </c>
      <c r="IB19" s="42" t="e">
        <f>IF(#REF!=9,80,0)</f>
        <v>#REF!</v>
      </c>
      <c r="IC19" s="42" t="e">
        <f>IF(#REF!=10,78,0)</f>
        <v>#REF!</v>
      </c>
      <c r="ID19" s="42" t="e">
        <f>IF(#REF!=11,75,0)</f>
        <v>#REF!</v>
      </c>
      <c r="IE19" s="42" t="e">
        <f>IF(#REF!=12,73,0)</f>
        <v>#REF!</v>
      </c>
      <c r="IF19" s="42" t="e">
        <f>IF(#REF!=13,70,0)</f>
        <v>#REF!</v>
      </c>
      <c r="IG19" s="42" t="e">
        <f>IF(#REF!=14,68,0)</f>
        <v>#REF!</v>
      </c>
      <c r="IH19" s="42" t="e">
        <f>IF(#REF!=15,65,0)</f>
        <v>#REF!</v>
      </c>
      <c r="II19" s="42" t="e">
        <f>IF(#REF!=16,63,0)</f>
        <v>#REF!</v>
      </c>
      <c r="IJ19" s="42" t="e">
        <f>IF(#REF!=17,60,0)</f>
        <v>#REF!</v>
      </c>
      <c r="IK19" s="42" t="e">
        <f>IF(#REF!=18,58,0)</f>
        <v>#REF!</v>
      </c>
      <c r="IL19" s="42" t="e">
        <f>IF(#REF!=19,55,0)</f>
        <v>#REF!</v>
      </c>
      <c r="IM19" s="42" t="e">
        <f>IF(#REF!=20,53,0)</f>
        <v>#REF!</v>
      </c>
      <c r="IN19" s="42" t="e">
        <f>IF(#REF!&gt;20,0,0)</f>
        <v>#REF!</v>
      </c>
      <c r="IO19" s="42" t="e">
        <f>IF(#REF!="сх",0,0)</f>
        <v>#REF!</v>
      </c>
      <c r="IP19" s="42" t="e">
        <f t="shared" si="8"/>
        <v>#REF!</v>
      </c>
      <c r="IQ19" s="40"/>
      <c r="IR19" s="40"/>
      <c r="IS19" s="40"/>
      <c r="IT19" s="40"/>
      <c r="IU19" s="40"/>
      <c r="IV19" s="40"/>
    </row>
    <row r="20" spans="1:256" s="3" customFormat="1" ht="35.25" thickBot="1">
      <c r="A20" s="75"/>
      <c r="B20" s="84"/>
      <c r="C20" s="91"/>
      <c r="D20" s="70" t="s">
        <v>80</v>
      </c>
      <c r="E20" s="71">
        <v>250</v>
      </c>
      <c r="F20" s="72">
        <v>461</v>
      </c>
      <c r="G20" s="52">
        <v>6</v>
      </c>
      <c r="H20" s="53">
        <v>35</v>
      </c>
      <c r="I20" s="52">
        <v>7</v>
      </c>
      <c r="J20" s="54">
        <v>34</v>
      </c>
      <c r="K20" s="75"/>
      <c r="L20" s="39" t="e">
        <f>#REF!+#REF!</f>
        <v>#REF!</v>
      </c>
      <c r="M20" s="40"/>
      <c r="N20" s="41"/>
      <c r="O20" s="40" t="e">
        <f>IF(#REF!=1,25,0)</f>
        <v>#REF!</v>
      </c>
      <c r="P20" s="40" t="e">
        <f>IF(#REF!=2,22,0)</f>
        <v>#REF!</v>
      </c>
      <c r="Q20" s="40" t="e">
        <f>IF(#REF!=3,20,0)</f>
        <v>#REF!</v>
      </c>
      <c r="R20" s="40" t="e">
        <f>IF(#REF!=4,18,0)</f>
        <v>#REF!</v>
      </c>
      <c r="S20" s="40" t="e">
        <f>IF(#REF!=5,16,0)</f>
        <v>#REF!</v>
      </c>
      <c r="T20" s="40" t="e">
        <f>IF(#REF!=6,15,0)</f>
        <v>#REF!</v>
      </c>
      <c r="U20" s="40" t="e">
        <f>IF(#REF!=7,14,0)</f>
        <v>#REF!</v>
      </c>
      <c r="V20" s="40" t="e">
        <f>IF(#REF!=8,13,0)</f>
        <v>#REF!</v>
      </c>
      <c r="W20" s="40" t="e">
        <f>IF(#REF!=9,12,0)</f>
        <v>#REF!</v>
      </c>
      <c r="X20" s="40" t="e">
        <f>IF(#REF!=10,11,0)</f>
        <v>#REF!</v>
      </c>
      <c r="Y20" s="40" t="e">
        <f>IF(#REF!=11,10,0)</f>
        <v>#REF!</v>
      </c>
      <c r="Z20" s="40" t="e">
        <f>IF(#REF!=12,9,0)</f>
        <v>#REF!</v>
      </c>
      <c r="AA20" s="40" t="e">
        <f>IF(#REF!=13,8,0)</f>
        <v>#REF!</v>
      </c>
      <c r="AB20" s="40" t="e">
        <f>IF(#REF!=14,7,0)</f>
        <v>#REF!</v>
      </c>
      <c r="AC20" s="40" t="e">
        <f>IF(#REF!=15,6,0)</f>
        <v>#REF!</v>
      </c>
      <c r="AD20" s="40" t="e">
        <f>IF(#REF!=16,5,0)</f>
        <v>#REF!</v>
      </c>
      <c r="AE20" s="40" t="e">
        <f>IF(#REF!=17,4,0)</f>
        <v>#REF!</v>
      </c>
      <c r="AF20" s="40" t="e">
        <f>IF(#REF!=18,3,0)</f>
        <v>#REF!</v>
      </c>
      <c r="AG20" s="40" t="e">
        <f>IF(#REF!=19,2,0)</f>
        <v>#REF!</v>
      </c>
      <c r="AH20" s="40" t="e">
        <f>IF(#REF!=20,1,0)</f>
        <v>#REF!</v>
      </c>
      <c r="AI20" s="40" t="e">
        <f>IF(#REF!&gt;20,0,0)</f>
        <v>#REF!</v>
      </c>
      <c r="AJ20" s="40" t="e">
        <f>IF(#REF!="сх",0,0)</f>
        <v>#REF!</v>
      </c>
      <c r="AK20" s="40" t="e">
        <f t="shared" si="0"/>
        <v>#REF!</v>
      </c>
      <c r="AL20" s="40" t="e">
        <f>IF(#REF!=1,25,0)</f>
        <v>#REF!</v>
      </c>
      <c r="AM20" s="40" t="e">
        <f>IF(#REF!=2,22,0)</f>
        <v>#REF!</v>
      </c>
      <c r="AN20" s="40" t="e">
        <f>IF(#REF!=3,20,0)</f>
        <v>#REF!</v>
      </c>
      <c r="AO20" s="40" t="e">
        <f>IF(#REF!=4,18,0)</f>
        <v>#REF!</v>
      </c>
      <c r="AP20" s="40" t="e">
        <f>IF(#REF!=5,16,0)</f>
        <v>#REF!</v>
      </c>
      <c r="AQ20" s="40" t="e">
        <f>IF(#REF!=6,15,0)</f>
        <v>#REF!</v>
      </c>
      <c r="AR20" s="40" t="e">
        <f>IF(#REF!=7,14,0)</f>
        <v>#REF!</v>
      </c>
      <c r="AS20" s="40" t="e">
        <f>IF(#REF!=8,13,0)</f>
        <v>#REF!</v>
      </c>
      <c r="AT20" s="40" t="e">
        <f>IF(#REF!=9,12,0)</f>
        <v>#REF!</v>
      </c>
      <c r="AU20" s="40" t="e">
        <f>IF(#REF!=10,11,0)</f>
        <v>#REF!</v>
      </c>
      <c r="AV20" s="40" t="e">
        <f>IF(#REF!=11,10,0)</f>
        <v>#REF!</v>
      </c>
      <c r="AW20" s="40" t="e">
        <f>IF(#REF!=12,9,0)</f>
        <v>#REF!</v>
      </c>
      <c r="AX20" s="40" t="e">
        <f>IF(#REF!=13,8,0)</f>
        <v>#REF!</v>
      </c>
      <c r="AY20" s="40" t="e">
        <f>IF(#REF!=14,7,0)</f>
        <v>#REF!</v>
      </c>
      <c r="AZ20" s="40" t="e">
        <f>IF(#REF!=15,6,0)</f>
        <v>#REF!</v>
      </c>
      <c r="BA20" s="40" t="e">
        <f>IF(#REF!=16,5,0)</f>
        <v>#REF!</v>
      </c>
      <c r="BB20" s="40" t="e">
        <f>IF(#REF!=17,4,0)</f>
        <v>#REF!</v>
      </c>
      <c r="BC20" s="40" t="e">
        <f>IF(#REF!=18,3,0)</f>
        <v>#REF!</v>
      </c>
      <c r="BD20" s="40" t="e">
        <f>IF(#REF!=19,2,0)</f>
        <v>#REF!</v>
      </c>
      <c r="BE20" s="40" t="e">
        <f>IF(#REF!=20,1,0)</f>
        <v>#REF!</v>
      </c>
      <c r="BF20" s="40" t="e">
        <f>IF(#REF!&gt;20,0,0)</f>
        <v>#REF!</v>
      </c>
      <c r="BG20" s="40" t="e">
        <f>IF(#REF!="сх",0,0)</f>
        <v>#REF!</v>
      </c>
      <c r="BH20" s="40" t="e">
        <f t="shared" si="1"/>
        <v>#REF!</v>
      </c>
      <c r="BI20" s="40" t="e">
        <f>IF(#REF!=1,45,0)</f>
        <v>#REF!</v>
      </c>
      <c r="BJ20" s="40" t="e">
        <f>IF(#REF!=2,42,0)</f>
        <v>#REF!</v>
      </c>
      <c r="BK20" s="40" t="e">
        <f>IF(#REF!=3,40,0)</f>
        <v>#REF!</v>
      </c>
      <c r="BL20" s="40" t="e">
        <f>IF(#REF!=4,38,0)</f>
        <v>#REF!</v>
      </c>
      <c r="BM20" s="40" t="e">
        <f>IF(#REF!=5,36,0)</f>
        <v>#REF!</v>
      </c>
      <c r="BN20" s="40" t="e">
        <f>IF(#REF!=6,35,0)</f>
        <v>#REF!</v>
      </c>
      <c r="BO20" s="40" t="e">
        <f>IF(#REF!=7,34,0)</f>
        <v>#REF!</v>
      </c>
      <c r="BP20" s="40" t="e">
        <f>IF(#REF!=8,33,0)</f>
        <v>#REF!</v>
      </c>
      <c r="BQ20" s="40" t="e">
        <f>IF(#REF!=9,32,0)</f>
        <v>#REF!</v>
      </c>
      <c r="BR20" s="40" t="e">
        <f>IF(#REF!=10,31,0)</f>
        <v>#REF!</v>
      </c>
      <c r="BS20" s="40" t="e">
        <f>IF(#REF!=11,30,0)</f>
        <v>#REF!</v>
      </c>
      <c r="BT20" s="40" t="e">
        <f>IF(#REF!=12,29,0)</f>
        <v>#REF!</v>
      </c>
      <c r="BU20" s="40" t="e">
        <f>IF(#REF!=13,28,0)</f>
        <v>#REF!</v>
      </c>
      <c r="BV20" s="40" t="e">
        <f>IF(#REF!=14,27,0)</f>
        <v>#REF!</v>
      </c>
      <c r="BW20" s="40" t="e">
        <f>IF(#REF!=15,26,0)</f>
        <v>#REF!</v>
      </c>
      <c r="BX20" s="40" t="e">
        <f>IF(#REF!=16,25,0)</f>
        <v>#REF!</v>
      </c>
      <c r="BY20" s="40" t="e">
        <f>IF(#REF!=17,24,0)</f>
        <v>#REF!</v>
      </c>
      <c r="BZ20" s="40" t="e">
        <f>IF(#REF!=18,23,0)</f>
        <v>#REF!</v>
      </c>
      <c r="CA20" s="40" t="e">
        <f>IF(#REF!=19,22,0)</f>
        <v>#REF!</v>
      </c>
      <c r="CB20" s="40" t="e">
        <f>IF(#REF!=20,21,0)</f>
        <v>#REF!</v>
      </c>
      <c r="CC20" s="40" t="e">
        <f>IF(#REF!=21,20,0)</f>
        <v>#REF!</v>
      </c>
      <c r="CD20" s="40" t="e">
        <f>IF(#REF!=22,19,0)</f>
        <v>#REF!</v>
      </c>
      <c r="CE20" s="40" t="e">
        <f>IF(#REF!=23,18,0)</f>
        <v>#REF!</v>
      </c>
      <c r="CF20" s="40" t="e">
        <f>IF(#REF!=24,17,0)</f>
        <v>#REF!</v>
      </c>
      <c r="CG20" s="40" t="e">
        <f>IF(#REF!=25,16,0)</f>
        <v>#REF!</v>
      </c>
      <c r="CH20" s="40" t="e">
        <f>IF(#REF!=26,15,0)</f>
        <v>#REF!</v>
      </c>
      <c r="CI20" s="40" t="e">
        <f>IF(#REF!=27,14,0)</f>
        <v>#REF!</v>
      </c>
      <c r="CJ20" s="40" t="e">
        <f>IF(#REF!=28,13,0)</f>
        <v>#REF!</v>
      </c>
      <c r="CK20" s="40" t="e">
        <f>IF(#REF!=29,12,0)</f>
        <v>#REF!</v>
      </c>
      <c r="CL20" s="40" t="e">
        <f>IF(#REF!=30,11,0)</f>
        <v>#REF!</v>
      </c>
      <c r="CM20" s="40" t="e">
        <f>IF(#REF!=31,10,0)</f>
        <v>#REF!</v>
      </c>
      <c r="CN20" s="40" t="e">
        <f>IF(#REF!=32,9,0)</f>
        <v>#REF!</v>
      </c>
      <c r="CO20" s="40" t="e">
        <f>IF(#REF!=33,8,0)</f>
        <v>#REF!</v>
      </c>
      <c r="CP20" s="40" t="e">
        <f>IF(#REF!=34,7,0)</f>
        <v>#REF!</v>
      </c>
      <c r="CQ20" s="40" t="e">
        <f>IF(#REF!=35,6,0)</f>
        <v>#REF!</v>
      </c>
      <c r="CR20" s="40" t="e">
        <f>IF(#REF!=36,5,0)</f>
        <v>#REF!</v>
      </c>
      <c r="CS20" s="40" t="e">
        <f>IF(#REF!=37,4,0)</f>
        <v>#REF!</v>
      </c>
      <c r="CT20" s="40" t="e">
        <f>IF(#REF!=38,3,0)</f>
        <v>#REF!</v>
      </c>
      <c r="CU20" s="40" t="e">
        <f>IF(#REF!=39,2,0)</f>
        <v>#REF!</v>
      </c>
      <c r="CV20" s="40" t="e">
        <f>IF(#REF!=40,1,0)</f>
        <v>#REF!</v>
      </c>
      <c r="CW20" s="40" t="e">
        <f>IF(#REF!&gt;20,0,0)</f>
        <v>#REF!</v>
      </c>
      <c r="CX20" s="40" t="e">
        <f>IF(#REF!="сх",0,0)</f>
        <v>#REF!</v>
      </c>
      <c r="CY20" s="40" t="e">
        <f t="shared" si="2"/>
        <v>#REF!</v>
      </c>
      <c r="CZ20" s="40" t="e">
        <f>IF(#REF!=1,45,0)</f>
        <v>#REF!</v>
      </c>
      <c r="DA20" s="40" t="e">
        <f>IF(#REF!=2,42,0)</f>
        <v>#REF!</v>
      </c>
      <c r="DB20" s="40" t="e">
        <f>IF(#REF!=3,40,0)</f>
        <v>#REF!</v>
      </c>
      <c r="DC20" s="40" t="e">
        <f>IF(#REF!=4,38,0)</f>
        <v>#REF!</v>
      </c>
      <c r="DD20" s="40" t="e">
        <f>IF(#REF!=5,36,0)</f>
        <v>#REF!</v>
      </c>
      <c r="DE20" s="40" t="e">
        <f>IF(#REF!=6,35,0)</f>
        <v>#REF!</v>
      </c>
      <c r="DF20" s="40" t="e">
        <f>IF(#REF!=7,34,0)</f>
        <v>#REF!</v>
      </c>
      <c r="DG20" s="40" t="e">
        <f>IF(#REF!=8,33,0)</f>
        <v>#REF!</v>
      </c>
      <c r="DH20" s="40" t="e">
        <f>IF(#REF!=9,32,0)</f>
        <v>#REF!</v>
      </c>
      <c r="DI20" s="40" t="e">
        <f>IF(#REF!=10,31,0)</f>
        <v>#REF!</v>
      </c>
      <c r="DJ20" s="40" t="e">
        <f>IF(#REF!=11,30,0)</f>
        <v>#REF!</v>
      </c>
      <c r="DK20" s="40" t="e">
        <f>IF(#REF!=12,29,0)</f>
        <v>#REF!</v>
      </c>
      <c r="DL20" s="40" t="e">
        <f>IF(#REF!=13,28,0)</f>
        <v>#REF!</v>
      </c>
      <c r="DM20" s="40" t="e">
        <f>IF(#REF!=14,27,0)</f>
        <v>#REF!</v>
      </c>
      <c r="DN20" s="40" t="e">
        <f>IF(#REF!=15,26,0)</f>
        <v>#REF!</v>
      </c>
      <c r="DO20" s="40" t="e">
        <f>IF(#REF!=16,25,0)</f>
        <v>#REF!</v>
      </c>
      <c r="DP20" s="40" t="e">
        <f>IF(#REF!=17,24,0)</f>
        <v>#REF!</v>
      </c>
      <c r="DQ20" s="40" t="e">
        <f>IF(#REF!=18,23,0)</f>
        <v>#REF!</v>
      </c>
      <c r="DR20" s="40" t="e">
        <f>IF(#REF!=19,22,0)</f>
        <v>#REF!</v>
      </c>
      <c r="DS20" s="40" t="e">
        <f>IF(#REF!=20,21,0)</f>
        <v>#REF!</v>
      </c>
      <c r="DT20" s="40" t="e">
        <f>IF(#REF!=21,20,0)</f>
        <v>#REF!</v>
      </c>
      <c r="DU20" s="40" t="e">
        <f>IF(#REF!=22,19,0)</f>
        <v>#REF!</v>
      </c>
      <c r="DV20" s="40" t="e">
        <f>IF(#REF!=23,18,0)</f>
        <v>#REF!</v>
      </c>
      <c r="DW20" s="40" t="e">
        <f>IF(#REF!=24,17,0)</f>
        <v>#REF!</v>
      </c>
      <c r="DX20" s="40" t="e">
        <f>IF(#REF!=25,16,0)</f>
        <v>#REF!</v>
      </c>
      <c r="DY20" s="40" t="e">
        <f>IF(#REF!=26,15,0)</f>
        <v>#REF!</v>
      </c>
      <c r="DZ20" s="40" t="e">
        <f>IF(#REF!=27,14,0)</f>
        <v>#REF!</v>
      </c>
      <c r="EA20" s="40" t="e">
        <f>IF(#REF!=28,13,0)</f>
        <v>#REF!</v>
      </c>
      <c r="EB20" s="40" t="e">
        <f>IF(#REF!=29,12,0)</f>
        <v>#REF!</v>
      </c>
      <c r="EC20" s="40" t="e">
        <f>IF(#REF!=30,11,0)</f>
        <v>#REF!</v>
      </c>
      <c r="ED20" s="40" t="e">
        <f>IF(#REF!=31,10,0)</f>
        <v>#REF!</v>
      </c>
      <c r="EE20" s="40" t="e">
        <f>IF(#REF!=32,9,0)</f>
        <v>#REF!</v>
      </c>
      <c r="EF20" s="40" t="e">
        <f>IF(#REF!=33,8,0)</f>
        <v>#REF!</v>
      </c>
      <c r="EG20" s="40" t="e">
        <f>IF(#REF!=34,7,0)</f>
        <v>#REF!</v>
      </c>
      <c r="EH20" s="40" t="e">
        <f>IF(#REF!=35,6,0)</f>
        <v>#REF!</v>
      </c>
      <c r="EI20" s="40" t="e">
        <f>IF(#REF!=36,5,0)</f>
        <v>#REF!</v>
      </c>
      <c r="EJ20" s="40" t="e">
        <f>IF(#REF!=37,4,0)</f>
        <v>#REF!</v>
      </c>
      <c r="EK20" s="40" t="e">
        <f>IF(#REF!=38,3,0)</f>
        <v>#REF!</v>
      </c>
      <c r="EL20" s="40" t="e">
        <f>IF(#REF!=39,2,0)</f>
        <v>#REF!</v>
      </c>
      <c r="EM20" s="40" t="e">
        <f>IF(#REF!=40,1,0)</f>
        <v>#REF!</v>
      </c>
      <c r="EN20" s="40" t="e">
        <f>IF(#REF!&gt;20,0,0)</f>
        <v>#REF!</v>
      </c>
      <c r="EO20" s="40" t="e">
        <f>IF(#REF!="сх",0,0)</f>
        <v>#REF!</v>
      </c>
      <c r="EP20" s="40" t="e">
        <f t="shared" si="3"/>
        <v>#REF!</v>
      </c>
      <c r="EQ20" s="40"/>
      <c r="ER20" s="40" t="e">
        <f>IF(#REF!="сх","ноль",IF(#REF!&gt;0,#REF!,"Ноль"))</f>
        <v>#REF!</v>
      </c>
      <c r="ES20" s="40" t="e">
        <f>IF(#REF!="сх","ноль",IF(#REF!&gt;0,#REF!,"Ноль"))</f>
        <v>#REF!</v>
      </c>
      <c r="ET20" s="40"/>
      <c r="EU20" s="40" t="e">
        <f t="shared" si="4"/>
        <v>#REF!</v>
      </c>
      <c r="EV20" s="40" t="e">
        <f>IF(K20=#REF!,IF(#REF!&lt;#REF!,#REF!,EZ20),#REF!)</f>
        <v>#REF!</v>
      </c>
      <c r="EW20" s="40" t="e">
        <f>IF(K20=#REF!,IF(#REF!&lt;#REF!,0,1))</f>
        <v>#REF!</v>
      </c>
      <c r="EX20" s="40" t="e">
        <f>IF(AND(EU20&gt;=21,EU20&lt;&gt;0),EU20,IF(K20&lt;#REF!,"СТОП",EV20+EW20))</f>
        <v>#REF!</v>
      </c>
      <c r="EY20" s="40"/>
      <c r="EZ20" s="40">
        <v>15</v>
      </c>
      <c r="FA20" s="40">
        <v>16</v>
      </c>
      <c r="FB20" s="40"/>
      <c r="FC20" s="42" t="e">
        <f>IF(#REF!=1,25,0)</f>
        <v>#REF!</v>
      </c>
      <c r="FD20" s="42" t="e">
        <f>IF(#REF!=2,22,0)</f>
        <v>#REF!</v>
      </c>
      <c r="FE20" s="42" t="e">
        <f>IF(#REF!=3,20,0)</f>
        <v>#REF!</v>
      </c>
      <c r="FF20" s="42" t="e">
        <f>IF(#REF!=4,18,0)</f>
        <v>#REF!</v>
      </c>
      <c r="FG20" s="42" t="e">
        <f>IF(#REF!=5,16,0)</f>
        <v>#REF!</v>
      </c>
      <c r="FH20" s="42" t="e">
        <f>IF(#REF!=6,15,0)</f>
        <v>#REF!</v>
      </c>
      <c r="FI20" s="42" t="e">
        <f>IF(#REF!=7,14,0)</f>
        <v>#REF!</v>
      </c>
      <c r="FJ20" s="42" t="e">
        <f>IF(#REF!=8,13,0)</f>
        <v>#REF!</v>
      </c>
      <c r="FK20" s="42" t="e">
        <f>IF(#REF!=9,12,0)</f>
        <v>#REF!</v>
      </c>
      <c r="FL20" s="42" t="e">
        <f>IF(#REF!=10,11,0)</f>
        <v>#REF!</v>
      </c>
      <c r="FM20" s="42" t="e">
        <f>IF(#REF!=11,10,0)</f>
        <v>#REF!</v>
      </c>
      <c r="FN20" s="42" t="e">
        <f>IF(#REF!=12,9,0)</f>
        <v>#REF!</v>
      </c>
      <c r="FO20" s="42" t="e">
        <f>IF(#REF!=13,8,0)</f>
        <v>#REF!</v>
      </c>
      <c r="FP20" s="42" t="e">
        <f>IF(#REF!=14,7,0)</f>
        <v>#REF!</v>
      </c>
      <c r="FQ20" s="42" t="e">
        <f>IF(#REF!=15,6,0)</f>
        <v>#REF!</v>
      </c>
      <c r="FR20" s="42" t="e">
        <f>IF(#REF!=16,5,0)</f>
        <v>#REF!</v>
      </c>
      <c r="FS20" s="42" t="e">
        <f>IF(#REF!=17,4,0)</f>
        <v>#REF!</v>
      </c>
      <c r="FT20" s="42" t="e">
        <f>IF(#REF!=18,3,0)</f>
        <v>#REF!</v>
      </c>
      <c r="FU20" s="42" t="e">
        <f>IF(#REF!=19,2,0)</f>
        <v>#REF!</v>
      </c>
      <c r="FV20" s="42" t="e">
        <f>IF(#REF!=20,1,0)</f>
        <v>#REF!</v>
      </c>
      <c r="FW20" s="42" t="e">
        <f>IF(#REF!&gt;20,0,0)</f>
        <v>#REF!</v>
      </c>
      <c r="FX20" s="42" t="e">
        <f>IF(#REF!="сх",0,0)</f>
        <v>#REF!</v>
      </c>
      <c r="FY20" s="42" t="e">
        <f t="shared" si="5"/>
        <v>#REF!</v>
      </c>
      <c r="FZ20" s="42" t="e">
        <f>IF(#REF!=1,25,0)</f>
        <v>#REF!</v>
      </c>
      <c r="GA20" s="42" t="e">
        <f>IF(#REF!=2,22,0)</f>
        <v>#REF!</v>
      </c>
      <c r="GB20" s="42" t="e">
        <f>IF(#REF!=3,20,0)</f>
        <v>#REF!</v>
      </c>
      <c r="GC20" s="42" t="e">
        <f>IF(#REF!=4,18,0)</f>
        <v>#REF!</v>
      </c>
      <c r="GD20" s="42" t="e">
        <f>IF(#REF!=5,16,0)</f>
        <v>#REF!</v>
      </c>
      <c r="GE20" s="42" t="e">
        <f>IF(#REF!=6,15,0)</f>
        <v>#REF!</v>
      </c>
      <c r="GF20" s="42" t="e">
        <f>IF(#REF!=7,14,0)</f>
        <v>#REF!</v>
      </c>
      <c r="GG20" s="42" t="e">
        <f>IF(#REF!=8,13,0)</f>
        <v>#REF!</v>
      </c>
      <c r="GH20" s="42" t="e">
        <f>IF(#REF!=9,12,0)</f>
        <v>#REF!</v>
      </c>
      <c r="GI20" s="42" t="e">
        <f>IF(#REF!=10,11,0)</f>
        <v>#REF!</v>
      </c>
      <c r="GJ20" s="42" t="e">
        <f>IF(#REF!=11,10,0)</f>
        <v>#REF!</v>
      </c>
      <c r="GK20" s="42" t="e">
        <f>IF(#REF!=12,9,0)</f>
        <v>#REF!</v>
      </c>
      <c r="GL20" s="42" t="e">
        <f>IF(#REF!=13,8,0)</f>
        <v>#REF!</v>
      </c>
      <c r="GM20" s="42" t="e">
        <f>IF(#REF!=14,7,0)</f>
        <v>#REF!</v>
      </c>
      <c r="GN20" s="42" t="e">
        <f>IF(#REF!=15,6,0)</f>
        <v>#REF!</v>
      </c>
      <c r="GO20" s="42" t="e">
        <f>IF(#REF!=16,5,0)</f>
        <v>#REF!</v>
      </c>
      <c r="GP20" s="42" t="e">
        <f>IF(#REF!=17,4,0)</f>
        <v>#REF!</v>
      </c>
      <c r="GQ20" s="42" t="e">
        <f>IF(#REF!=18,3,0)</f>
        <v>#REF!</v>
      </c>
      <c r="GR20" s="42" t="e">
        <f>IF(#REF!=19,2,0)</f>
        <v>#REF!</v>
      </c>
      <c r="GS20" s="42" t="e">
        <f>IF(#REF!=20,1,0)</f>
        <v>#REF!</v>
      </c>
      <c r="GT20" s="42" t="e">
        <f>IF(#REF!&gt;20,0,0)</f>
        <v>#REF!</v>
      </c>
      <c r="GU20" s="42" t="e">
        <f>IF(#REF!="сх",0,0)</f>
        <v>#REF!</v>
      </c>
      <c r="GV20" s="42" t="e">
        <f t="shared" si="6"/>
        <v>#REF!</v>
      </c>
      <c r="GW20" s="42" t="e">
        <f>IF(#REF!=1,100,0)</f>
        <v>#REF!</v>
      </c>
      <c r="GX20" s="42" t="e">
        <f>IF(#REF!=2,98,0)</f>
        <v>#REF!</v>
      </c>
      <c r="GY20" s="42" t="e">
        <f>IF(#REF!=3,95,0)</f>
        <v>#REF!</v>
      </c>
      <c r="GZ20" s="42" t="e">
        <f>IF(#REF!=4,93,0)</f>
        <v>#REF!</v>
      </c>
      <c r="HA20" s="42" t="e">
        <f>IF(#REF!=5,90,0)</f>
        <v>#REF!</v>
      </c>
      <c r="HB20" s="42" t="e">
        <f>IF(#REF!=6,88,0)</f>
        <v>#REF!</v>
      </c>
      <c r="HC20" s="42" t="e">
        <f>IF(#REF!=7,85,0)</f>
        <v>#REF!</v>
      </c>
      <c r="HD20" s="42" t="e">
        <f>IF(#REF!=8,83,0)</f>
        <v>#REF!</v>
      </c>
      <c r="HE20" s="42" t="e">
        <f>IF(#REF!=9,80,0)</f>
        <v>#REF!</v>
      </c>
      <c r="HF20" s="42" t="e">
        <f>IF(#REF!=10,78,0)</f>
        <v>#REF!</v>
      </c>
      <c r="HG20" s="42" t="e">
        <f>IF(#REF!=11,75,0)</f>
        <v>#REF!</v>
      </c>
      <c r="HH20" s="42" t="e">
        <f>IF(#REF!=12,73,0)</f>
        <v>#REF!</v>
      </c>
      <c r="HI20" s="42" t="e">
        <f>IF(#REF!=13,70,0)</f>
        <v>#REF!</v>
      </c>
      <c r="HJ20" s="42" t="e">
        <f>IF(#REF!=14,68,0)</f>
        <v>#REF!</v>
      </c>
      <c r="HK20" s="42" t="e">
        <f>IF(#REF!=15,65,0)</f>
        <v>#REF!</v>
      </c>
      <c r="HL20" s="42" t="e">
        <f>IF(#REF!=16,63,0)</f>
        <v>#REF!</v>
      </c>
      <c r="HM20" s="42" t="e">
        <f>IF(#REF!=17,60,0)</f>
        <v>#REF!</v>
      </c>
      <c r="HN20" s="42" t="e">
        <f>IF(#REF!=18,58,0)</f>
        <v>#REF!</v>
      </c>
      <c r="HO20" s="42" t="e">
        <f>IF(#REF!=19,55,0)</f>
        <v>#REF!</v>
      </c>
      <c r="HP20" s="42" t="e">
        <f>IF(#REF!=20,53,0)</f>
        <v>#REF!</v>
      </c>
      <c r="HQ20" s="42" t="e">
        <f>IF(#REF!&gt;20,0,0)</f>
        <v>#REF!</v>
      </c>
      <c r="HR20" s="42" t="e">
        <f>IF(#REF!="сх",0,0)</f>
        <v>#REF!</v>
      </c>
      <c r="HS20" s="42" t="e">
        <f t="shared" si="7"/>
        <v>#REF!</v>
      </c>
      <c r="HT20" s="42" t="e">
        <f>IF(#REF!=1,100,0)</f>
        <v>#REF!</v>
      </c>
      <c r="HU20" s="42" t="e">
        <f>IF(#REF!=2,98,0)</f>
        <v>#REF!</v>
      </c>
      <c r="HV20" s="42" t="e">
        <f>IF(#REF!=3,95,0)</f>
        <v>#REF!</v>
      </c>
      <c r="HW20" s="42" t="e">
        <f>IF(#REF!=4,93,0)</f>
        <v>#REF!</v>
      </c>
      <c r="HX20" s="42" t="e">
        <f>IF(#REF!=5,90,0)</f>
        <v>#REF!</v>
      </c>
      <c r="HY20" s="42" t="e">
        <f>IF(#REF!=6,88,0)</f>
        <v>#REF!</v>
      </c>
      <c r="HZ20" s="42" t="e">
        <f>IF(#REF!=7,85,0)</f>
        <v>#REF!</v>
      </c>
      <c r="IA20" s="42" t="e">
        <f>IF(#REF!=8,83,0)</f>
        <v>#REF!</v>
      </c>
      <c r="IB20" s="42" t="e">
        <f>IF(#REF!=9,80,0)</f>
        <v>#REF!</v>
      </c>
      <c r="IC20" s="42" t="e">
        <f>IF(#REF!=10,78,0)</f>
        <v>#REF!</v>
      </c>
      <c r="ID20" s="42" t="e">
        <f>IF(#REF!=11,75,0)</f>
        <v>#REF!</v>
      </c>
      <c r="IE20" s="42" t="e">
        <f>IF(#REF!=12,73,0)</f>
        <v>#REF!</v>
      </c>
      <c r="IF20" s="42" t="e">
        <f>IF(#REF!=13,70,0)</f>
        <v>#REF!</v>
      </c>
      <c r="IG20" s="42" t="e">
        <f>IF(#REF!=14,68,0)</f>
        <v>#REF!</v>
      </c>
      <c r="IH20" s="42" t="e">
        <f>IF(#REF!=15,65,0)</f>
        <v>#REF!</v>
      </c>
      <c r="II20" s="42" t="e">
        <f>IF(#REF!=16,63,0)</f>
        <v>#REF!</v>
      </c>
      <c r="IJ20" s="42" t="e">
        <f>IF(#REF!=17,60,0)</f>
        <v>#REF!</v>
      </c>
      <c r="IK20" s="42" t="e">
        <f>IF(#REF!=18,58,0)</f>
        <v>#REF!</v>
      </c>
      <c r="IL20" s="42" t="e">
        <f>IF(#REF!=19,55,0)</f>
        <v>#REF!</v>
      </c>
      <c r="IM20" s="42" t="e">
        <f>IF(#REF!=20,53,0)</f>
        <v>#REF!</v>
      </c>
      <c r="IN20" s="42" t="e">
        <f>IF(#REF!&gt;20,0,0)</f>
        <v>#REF!</v>
      </c>
      <c r="IO20" s="42" t="e">
        <f>IF(#REF!="сх",0,0)</f>
        <v>#REF!</v>
      </c>
      <c r="IP20" s="42" t="e">
        <f t="shared" si="8"/>
        <v>#REF!</v>
      </c>
      <c r="IQ20" s="40"/>
      <c r="IR20" s="40"/>
      <c r="IS20" s="40"/>
      <c r="IT20" s="40"/>
      <c r="IU20" s="40"/>
      <c r="IV20" s="40"/>
    </row>
    <row r="21" spans="1:256" s="3" customFormat="1" ht="34.5">
      <c r="A21" s="43"/>
      <c r="B21" s="58"/>
      <c r="C21" s="58"/>
      <c r="D21" s="45"/>
      <c r="E21" s="58"/>
      <c r="F21" s="58"/>
      <c r="G21" s="58"/>
      <c r="H21" s="58"/>
      <c r="I21" s="58"/>
      <c r="J21" s="58"/>
      <c r="K21" s="43"/>
      <c r="L21" s="41"/>
      <c r="M21" s="40"/>
      <c r="N21" s="41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0"/>
      <c r="IR21" s="40"/>
      <c r="IS21" s="40"/>
      <c r="IT21" s="40"/>
      <c r="IU21" s="40"/>
      <c r="IV21" s="40"/>
    </row>
    <row r="22" spans="1:256" s="26" customFormat="1" ht="43.5">
      <c r="A22" s="33" t="s">
        <v>19</v>
      </c>
      <c r="B22" s="33"/>
      <c r="C22" s="33"/>
      <c r="D22" s="33"/>
      <c r="E22" s="33"/>
      <c r="F22" s="33"/>
      <c r="G22" s="33"/>
      <c r="H22" s="33"/>
      <c r="I22" s="33"/>
      <c r="J22" s="34"/>
      <c r="K22" s="35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5"/>
      <c r="DV22" s="35"/>
      <c r="DW22" s="35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6"/>
      <c r="EP22" s="36"/>
      <c r="EQ22" s="36"/>
      <c r="ER22" s="36"/>
      <c r="ES22" s="36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26" customFormat="1" ht="43.5">
      <c r="A23" s="33" t="s">
        <v>65</v>
      </c>
      <c r="B23" s="33"/>
      <c r="C23" s="33"/>
      <c r="D23" s="33"/>
      <c r="E23" s="33"/>
      <c r="F23" s="33"/>
      <c r="G23" s="33"/>
      <c r="H23" s="33"/>
      <c r="I23" s="33"/>
      <c r="J23" s="34"/>
      <c r="K23" s="35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5"/>
      <c r="DV23" s="35"/>
      <c r="DW23" s="35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6"/>
      <c r="EP23" s="36"/>
      <c r="EQ23" s="36"/>
      <c r="ER23" s="36"/>
      <c r="ES23" s="36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26" customFormat="1" ht="49.5" customHeight="1">
      <c r="A24" s="33"/>
      <c r="B24" s="33"/>
      <c r="C24" s="33"/>
      <c r="D24" s="33"/>
      <c r="E24" s="33"/>
      <c r="F24" s="33"/>
      <c r="G24" s="33"/>
      <c r="H24" s="33"/>
      <c r="I24" s="33"/>
      <c r="J24" s="34"/>
      <c r="K24" s="35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5"/>
      <c r="DV24" s="35"/>
      <c r="DW24" s="35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6"/>
      <c r="EP24" s="36"/>
      <c r="EQ24" s="36"/>
      <c r="ER24" s="36"/>
      <c r="ES24" s="36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26" customFormat="1" ht="37.5" customHeight="1">
      <c r="A25" s="33" t="s">
        <v>28</v>
      </c>
      <c r="B25" s="33"/>
      <c r="C25" s="33"/>
      <c r="D25" s="33"/>
      <c r="E25" s="33"/>
      <c r="F25" s="33"/>
      <c r="G25" s="33"/>
      <c r="H25" s="33"/>
      <c r="I25" s="33"/>
      <c r="J25" s="34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5"/>
      <c r="DV25" s="35"/>
      <c r="DW25" s="35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6"/>
      <c r="EP25" s="36"/>
      <c r="EQ25" s="36"/>
      <c r="ER25" s="36"/>
      <c r="ES25" s="36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26" customFormat="1" ht="43.5">
      <c r="A26" s="37" t="s">
        <v>66</v>
      </c>
      <c r="B26" s="37"/>
      <c r="C26" s="37"/>
      <c r="D26" s="37"/>
      <c r="E26" s="37"/>
      <c r="F26" s="37"/>
      <c r="G26" s="37"/>
      <c r="H26" s="37"/>
      <c r="I26" s="37"/>
      <c r="J26" s="34"/>
      <c r="K26" s="35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5"/>
      <c r="DV26" s="35"/>
      <c r="DW26" s="35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6"/>
      <c r="EP26" s="36"/>
      <c r="EQ26" s="36"/>
      <c r="ER26" s="36"/>
      <c r="ES26" s="36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26" customFormat="1" ht="43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5"/>
      <c r="T27" s="28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8"/>
      <c r="EE27" s="28"/>
      <c r="EF27" s="28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9"/>
      <c r="EY27" s="29"/>
      <c r="EZ27" s="29"/>
      <c r="FA27" s="29"/>
      <c r="FB27" s="29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6" customFormat="1" ht="4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5"/>
      <c r="T28" s="28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8"/>
      <c r="EE28" s="28"/>
      <c r="EF28" s="28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9"/>
      <c r="EY28" s="29"/>
      <c r="EZ28" s="29"/>
      <c r="FA28" s="29"/>
      <c r="FB28" s="29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6" customFormat="1" ht="4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5"/>
      <c r="T29" s="28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8"/>
      <c r="EE29" s="28"/>
      <c r="EF29" s="28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9"/>
      <c r="EY29" s="29"/>
      <c r="EZ29" s="29"/>
      <c r="FA29" s="29"/>
      <c r="FB29" s="29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6" customFormat="1" ht="4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5"/>
      <c r="T30" s="28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8"/>
      <c r="EE30" s="28"/>
      <c r="EF30" s="28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9"/>
      <c r="EY30" s="29"/>
      <c r="EZ30" s="29"/>
      <c r="FA30" s="29"/>
      <c r="FB30" s="29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6" customFormat="1" ht="43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5"/>
      <c r="T31" s="28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8"/>
      <c r="EE31" s="28"/>
      <c r="EF31" s="28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9"/>
      <c r="EY31" s="29"/>
      <c r="EZ31" s="29"/>
      <c r="FA31" s="29"/>
      <c r="FB31" s="29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6" customFormat="1" ht="43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5"/>
      <c r="T32" s="2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8"/>
      <c r="EE32" s="28"/>
      <c r="EF32" s="28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9"/>
      <c r="EY32" s="29"/>
      <c r="EZ32" s="29"/>
      <c r="FA32" s="29"/>
      <c r="FB32" s="29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6" customFormat="1" ht="43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5"/>
      <c r="T33" s="28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8"/>
      <c r="EE33" s="28"/>
      <c r="EF33" s="28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9"/>
      <c r="EY33" s="29"/>
      <c r="EZ33" s="29"/>
      <c r="FA33" s="29"/>
      <c r="FB33" s="29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26" customFormat="1" ht="43.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5"/>
      <c r="T34" s="28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8"/>
      <c r="EE34" s="28"/>
      <c r="EF34" s="28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9"/>
      <c r="EY34" s="29"/>
      <c r="EZ34" s="29"/>
      <c r="FA34" s="29"/>
      <c r="FB34" s="29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26" customFormat="1" ht="4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T35" s="31"/>
      <c r="ED35" s="31"/>
      <c r="EE35" s="31"/>
      <c r="EF35" s="31"/>
      <c r="EX35" s="32"/>
      <c r="EY35" s="32"/>
      <c r="EZ35" s="32"/>
      <c r="FA35" s="32"/>
      <c r="FB35" s="32"/>
    </row>
    <row r="36" spans="1:256" s="26" customFormat="1" ht="4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T36" s="31"/>
      <c r="ED36" s="31"/>
      <c r="EE36" s="31"/>
      <c r="EF36" s="31"/>
      <c r="EX36" s="32"/>
      <c r="EY36" s="32"/>
      <c r="EZ36" s="32"/>
      <c r="FA36" s="32"/>
      <c r="FB36" s="32"/>
    </row>
    <row r="37" spans="1:256" s="26" customFormat="1" ht="4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T37" s="31"/>
      <c r="ED37" s="31"/>
      <c r="EE37" s="31"/>
      <c r="EF37" s="31"/>
      <c r="EX37" s="32"/>
      <c r="EY37" s="32"/>
      <c r="EZ37" s="32"/>
      <c r="FA37" s="32"/>
      <c r="FB37" s="32"/>
    </row>
    <row r="38" spans="1:256" s="26" customFormat="1" ht="4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T38" s="31"/>
      <c r="ED38" s="31"/>
      <c r="EE38" s="31"/>
      <c r="EF38" s="31"/>
      <c r="EX38" s="32"/>
      <c r="EY38" s="32"/>
      <c r="EZ38" s="32"/>
      <c r="FA38" s="32"/>
      <c r="FB38" s="32"/>
    </row>
    <row r="39" spans="1:256" s="26" customFormat="1" ht="4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T39" s="31"/>
      <c r="ED39" s="31"/>
      <c r="EE39" s="31"/>
      <c r="EF39" s="31"/>
      <c r="EX39" s="32"/>
      <c r="EY39" s="32"/>
      <c r="EZ39" s="32"/>
      <c r="FA39" s="32"/>
      <c r="FB39" s="32"/>
    </row>
    <row r="40" spans="1:256" s="26" customFormat="1" ht="4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T40" s="31"/>
      <c r="ED40" s="31"/>
      <c r="EE40" s="31"/>
      <c r="EF40" s="31"/>
      <c r="EX40" s="32"/>
      <c r="EY40" s="32"/>
      <c r="EZ40" s="32"/>
      <c r="FA40" s="32"/>
      <c r="FB40" s="32"/>
    </row>
    <row r="41" spans="1:256" s="26" customFormat="1" ht="4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T41" s="31"/>
      <c r="ED41" s="31"/>
      <c r="EE41" s="31"/>
      <c r="EF41" s="31"/>
      <c r="EX41" s="32"/>
      <c r="EY41" s="32"/>
      <c r="EZ41" s="32"/>
      <c r="FA41" s="32"/>
      <c r="FB41" s="32"/>
    </row>
    <row r="42" spans="1:256" s="26" customFormat="1" ht="4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T42" s="31"/>
      <c r="ED42" s="31"/>
      <c r="EE42" s="31"/>
      <c r="EF42" s="31"/>
      <c r="EX42" s="32"/>
      <c r="EY42" s="32"/>
      <c r="EZ42" s="32"/>
      <c r="FA42" s="32"/>
      <c r="FB42" s="32"/>
    </row>
    <row r="43" spans="1:256" s="26" customFormat="1" ht="43.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T43" s="31"/>
      <c r="ED43" s="31"/>
      <c r="EE43" s="31"/>
      <c r="EF43" s="31"/>
      <c r="EX43" s="32"/>
      <c r="EY43" s="32"/>
      <c r="EZ43" s="32"/>
      <c r="FA43" s="32"/>
      <c r="FB43" s="32"/>
    </row>
    <row r="44" spans="1:256" s="26" customFormat="1" ht="4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T44" s="31"/>
      <c r="ED44" s="31"/>
      <c r="EE44" s="31"/>
      <c r="EF44" s="31"/>
      <c r="EX44" s="32"/>
      <c r="EY44" s="32"/>
      <c r="EZ44" s="32"/>
      <c r="FA44" s="32"/>
      <c r="FB44" s="32"/>
    </row>
    <row r="45" spans="1:256" s="26" customFormat="1" ht="4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T45" s="31"/>
      <c r="ED45" s="31"/>
      <c r="EE45" s="31"/>
      <c r="EF45" s="31"/>
      <c r="EX45" s="32"/>
      <c r="EY45" s="32"/>
      <c r="EZ45" s="32"/>
      <c r="FA45" s="32"/>
      <c r="FB45" s="32"/>
    </row>
    <row r="46" spans="1:25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8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7"/>
      <c r="DX46" s="7"/>
      <c r="DY46" s="7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9"/>
      <c r="ER46" s="9"/>
      <c r="ES46" s="9"/>
      <c r="ET46" s="9"/>
      <c r="EU46" s="9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:256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8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7"/>
      <c r="DX47" s="7"/>
      <c r="DY47" s="7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9"/>
      <c r="ER47" s="9"/>
      <c r="ES47" s="9"/>
      <c r="ET47" s="9"/>
      <c r="EU47" s="9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:256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8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7"/>
      <c r="DX48" s="7"/>
      <c r="DY48" s="7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9"/>
      <c r="ER48" s="9"/>
      <c r="ES48" s="9"/>
      <c r="ET48" s="9"/>
      <c r="EU48" s="9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:256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8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7"/>
      <c r="DX49" s="7"/>
      <c r="DY49" s="7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9"/>
      <c r="ER49" s="9"/>
      <c r="ES49" s="9"/>
      <c r="ET49" s="9"/>
      <c r="EU49" s="9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8"/>
      <c r="M50" s="7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7"/>
      <c r="DX50" s="7"/>
      <c r="DY50" s="7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9"/>
      <c r="ER50" s="9"/>
      <c r="ES50" s="9"/>
      <c r="ET50" s="9"/>
      <c r="EU50" s="9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:256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8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7"/>
      <c r="DX51" s="7"/>
      <c r="DY51" s="7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9"/>
      <c r="ER51" s="9"/>
      <c r="ES51" s="9"/>
      <c r="ET51" s="9"/>
      <c r="EU51" s="9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</sheetData>
  <sheetProtection formatCells="0" formatColumns="0" formatRows="0" insertColumns="0" insertRows="0" insertHyperlinks="0" deleteColumns="0" deleteRows="0" autoFilter="0" pivotTables="0"/>
  <mergeCells count="23">
    <mergeCell ref="G6:H6"/>
    <mergeCell ref="I6:J6"/>
    <mergeCell ref="L1:L4"/>
    <mergeCell ref="A2:K2"/>
    <mergeCell ref="A3:K3"/>
    <mergeCell ref="A4:K4"/>
    <mergeCell ref="A5:K5"/>
    <mergeCell ref="L7:L9"/>
    <mergeCell ref="A7:A9"/>
    <mergeCell ref="B7:B9"/>
    <mergeCell ref="C7:C9"/>
    <mergeCell ref="D7:D9"/>
    <mergeCell ref="E7:E9"/>
    <mergeCell ref="F7:F9"/>
    <mergeCell ref="A10:A20"/>
    <mergeCell ref="B10:B20"/>
    <mergeCell ref="C10:C20"/>
    <mergeCell ref="K10:K20"/>
    <mergeCell ref="G7:G9"/>
    <mergeCell ref="H7:H9"/>
    <mergeCell ref="I7:I9"/>
    <mergeCell ref="J7:J9"/>
    <mergeCell ref="K7:K9"/>
  </mergeCells>
  <printOptions horizontalCentered="1"/>
  <pageMargins left="0.62992125984251968" right="0.23622047244094491" top="0.15748031496062992" bottom="0.35433070866141736" header="0.51181102362204722" footer="0.51181102362204722"/>
  <pageSetup paperSize="9" scale="36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Первенство</vt:lpstr>
      <vt:lpstr>ВО</vt:lpstr>
      <vt:lpstr>ВО!Область_печати</vt:lpstr>
      <vt:lpstr>Первенство!Область_печати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Alex</cp:lastModifiedBy>
  <cp:lastPrinted>2017-05-07T17:05:39Z</cp:lastPrinted>
  <dcterms:created xsi:type="dcterms:W3CDTF">1996-10-08T23:32:33Z</dcterms:created>
  <dcterms:modified xsi:type="dcterms:W3CDTF">2017-05-08T10:27:23Z</dcterms:modified>
</cp:coreProperties>
</file>